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82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Лист1!$5:$8</definedName>
    <definedName name="_xlnm.Print_Area" localSheetId="0">Лист1!$A$1:$AR$106</definedName>
  </definedNames>
  <calcPr calcId="145621"/>
</workbook>
</file>

<file path=xl/calcChain.xml><?xml version="1.0" encoding="utf-8"?>
<calcChain xmlns="http://schemas.openxmlformats.org/spreadsheetml/2006/main">
  <c r="AL13" i="1" l="1"/>
  <c r="AP13" i="1" s="1"/>
  <c r="AN13" i="1"/>
  <c r="AR13" i="1" s="1"/>
  <c r="Z86" i="1"/>
  <c r="Z98" i="1"/>
  <c r="AH98" i="1" s="1"/>
  <c r="Y103" i="1"/>
  <c r="AK103" i="1" s="1"/>
  <c r="AO103" i="1" s="1"/>
  <c r="Y104" i="1"/>
  <c r="AK104" i="1" s="1"/>
  <c r="AO104" i="1" s="1"/>
  <c r="Z104" i="1"/>
  <c r="AH104" i="1" s="1"/>
  <c r="Y10" i="1"/>
  <c r="AL12" i="1"/>
  <c r="AP12" i="1" s="1"/>
  <c r="AN12" i="1"/>
  <c r="AR12" i="1" s="1"/>
  <c r="AT10" i="1"/>
  <c r="AU10" i="1"/>
  <c r="AT11" i="1"/>
  <c r="AT12" i="1"/>
  <c r="AU12" i="1" s="1"/>
  <c r="AV12" i="1" s="1"/>
  <c r="AW12" i="1" s="1"/>
  <c r="AT13" i="1"/>
  <c r="AU13" i="1"/>
  <c r="AV13" i="1" s="1"/>
  <c r="AW13" i="1" s="1"/>
  <c r="AT14" i="1"/>
  <c r="Y14" i="1" s="1"/>
  <c r="AU14" i="1"/>
  <c r="AT15" i="1"/>
  <c r="Y15" i="1" s="1"/>
  <c r="AU15" i="1"/>
  <c r="AT16" i="1"/>
  <c r="AT17" i="1"/>
  <c r="AT18" i="1"/>
  <c r="Y18" i="1" s="1"/>
  <c r="AU18" i="1"/>
  <c r="AT19" i="1"/>
  <c r="AT20" i="1"/>
  <c r="AT21" i="1"/>
  <c r="AT22" i="1"/>
  <c r="Y22" i="1" s="1"/>
  <c r="AU22" i="1"/>
  <c r="AT23" i="1"/>
  <c r="Y23" i="1" s="1"/>
  <c r="AU23" i="1"/>
  <c r="AT24" i="1"/>
  <c r="Y24" i="1" s="1"/>
  <c r="AU24" i="1"/>
  <c r="AT25" i="1"/>
  <c r="AU25" i="1" s="1"/>
  <c r="AV25" i="1"/>
  <c r="AW25" i="1" s="1"/>
  <c r="AT26" i="1"/>
  <c r="AT27" i="1"/>
  <c r="AT28" i="1"/>
  <c r="AT29" i="1"/>
  <c r="Y29" i="1" s="1"/>
  <c r="AU29" i="1"/>
  <c r="AT30" i="1"/>
  <c r="AT31" i="1"/>
  <c r="AT32" i="1"/>
  <c r="AT33" i="1"/>
  <c r="Y33" i="1" s="1"/>
  <c r="AU33" i="1"/>
  <c r="AT34" i="1"/>
  <c r="AT35" i="1"/>
  <c r="AT36" i="1"/>
  <c r="AT37" i="1"/>
  <c r="AT38" i="1"/>
  <c r="AT39" i="1"/>
  <c r="AT40" i="1"/>
  <c r="AT41" i="1"/>
  <c r="Y41" i="1" s="1"/>
  <c r="AU41" i="1"/>
  <c r="AT42" i="1"/>
  <c r="AT43" i="1"/>
  <c r="Y43" i="1" s="1"/>
  <c r="AU43" i="1"/>
  <c r="AT44" i="1"/>
  <c r="AT45" i="1"/>
  <c r="AT46" i="1"/>
  <c r="AT47" i="1"/>
  <c r="AT48" i="1"/>
  <c r="AT49" i="1"/>
  <c r="Y49" i="1" s="1"/>
  <c r="AU49" i="1"/>
  <c r="AT50" i="1"/>
  <c r="AT51" i="1"/>
  <c r="AT52" i="1"/>
  <c r="AT53" i="1"/>
  <c r="AT54" i="1"/>
  <c r="AT55" i="1"/>
  <c r="Y55" i="1" s="1"/>
  <c r="AU55" i="1"/>
  <c r="AT56" i="1"/>
  <c r="AT57" i="1"/>
  <c r="AT58" i="1"/>
  <c r="Y58" i="1" s="1"/>
  <c r="AU58" i="1"/>
  <c r="AT59" i="1"/>
  <c r="Y59" i="1" s="1"/>
  <c r="AU59" i="1"/>
  <c r="AT60" i="1"/>
  <c r="AT61" i="1"/>
  <c r="AT62" i="1"/>
  <c r="AT63" i="1"/>
  <c r="AT64" i="1"/>
  <c r="Y64" i="1" s="1"/>
  <c r="AU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Y76" i="1" s="1"/>
  <c r="AU76" i="1"/>
  <c r="AT77" i="1"/>
  <c r="AT78" i="1"/>
  <c r="AT79" i="1"/>
  <c r="Y79" i="1" s="1"/>
  <c r="AU79" i="1"/>
  <c r="AT80" i="1"/>
  <c r="Y80" i="1" s="1"/>
  <c r="AU80" i="1"/>
  <c r="AT81" i="1"/>
  <c r="AT82" i="1"/>
  <c r="AT83" i="1"/>
  <c r="AT84" i="1"/>
  <c r="AT85" i="1"/>
  <c r="AT86" i="1"/>
  <c r="Y86" i="1" s="1"/>
  <c r="AU86" i="1"/>
  <c r="AV86" i="1" s="1"/>
  <c r="AT87" i="1"/>
  <c r="AT88" i="1"/>
  <c r="AT89" i="1"/>
  <c r="AT90" i="1"/>
  <c r="Y90" i="1" s="1"/>
  <c r="AU90" i="1"/>
  <c r="AV90" i="1" s="1"/>
  <c r="AT91" i="1"/>
  <c r="Y91" i="1" s="1"/>
  <c r="AU91" i="1"/>
  <c r="AT92" i="1"/>
  <c r="AT93" i="1"/>
  <c r="AT94" i="1"/>
  <c r="AT95" i="1"/>
  <c r="AT96" i="1"/>
  <c r="AT97" i="1"/>
  <c r="Y97" i="1" s="1"/>
  <c r="AU97" i="1"/>
  <c r="AT98" i="1"/>
  <c r="Y98" i="1" s="1"/>
  <c r="AU98" i="1"/>
  <c r="AV98" i="1"/>
  <c r="AT99" i="1"/>
  <c r="AT100" i="1"/>
  <c r="AT101" i="1"/>
  <c r="AT102" i="1"/>
  <c r="AT103" i="1"/>
  <c r="AU103" i="1"/>
  <c r="AT104" i="1"/>
  <c r="AU104" i="1" s="1"/>
  <c r="AV104" i="1"/>
  <c r="AT105" i="1"/>
  <c r="AT9" i="1"/>
  <c r="AU9" i="1" s="1"/>
  <c r="Z9" i="1" s="1"/>
  <c r="C106" i="1"/>
  <c r="AL104" i="1"/>
  <c r="AP104" i="1" s="1"/>
  <c r="AD104" i="1"/>
  <c r="AL98" i="1"/>
  <c r="AP98" i="1" s="1"/>
  <c r="AK98" i="1"/>
  <c r="AO98" i="1" s="1"/>
  <c r="AG98" i="1"/>
  <c r="AD98" i="1"/>
  <c r="AC98" i="1"/>
  <c r="AK91" i="1"/>
  <c r="AO91" i="1" s="1"/>
  <c r="AG91" i="1"/>
  <c r="AC91" i="1"/>
  <c r="AK90" i="1"/>
  <c r="AO90" i="1" s="1"/>
  <c r="AG90" i="1"/>
  <c r="AC90" i="1"/>
  <c r="AK86" i="1"/>
  <c r="AO86" i="1" s="1"/>
  <c r="AG86" i="1"/>
  <c r="AC86" i="1"/>
  <c r="AK79" i="1"/>
  <c r="AO79" i="1" s="1"/>
  <c r="AG79" i="1"/>
  <c r="AC79" i="1"/>
  <c r="AK76" i="1"/>
  <c r="AO76" i="1" s="1"/>
  <c r="AG76" i="1"/>
  <c r="AC76" i="1"/>
  <c r="AK64" i="1"/>
  <c r="AO64" i="1" s="1"/>
  <c r="AG64" i="1"/>
  <c r="AC64" i="1"/>
  <c r="AK59" i="1"/>
  <c r="AO59" i="1" s="1"/>
  <c r="AG59" i="1"/>
  <c r="AC59" i="1"/>
  <c r="AK58" i="1"/>
  <c r="AO58" i="1" s="1"/>
  <c r="AG58" i="1"/>
  <c r="AC58" i="1"/>
  <c r="AK55" i="1"/>
  <c r="AO55" i="1" s="1"/>
  <c r="AG55" i="1"/>
  <c r="AC55" i="1"/>
  <c r="AK49" i="1"/>
  <c r="AO49" i="1" s="1"/>
  <c r="AG49" i="1"/>
  <c r="AC49" i="1"/>
  <c r="AK43" i="1"/>
  <c r="AO43" i="1" s="1"/>
  <c r="AG43" i="1"/>
  <c r="AC43" i="1"/>
  <c r="AK41" i="1"/>
  <c r="AO41" i="1" s="1"/>
  <c r="AG41" i="1"/>
  <c r="AC41" i="1"/>
  <c r="AK33" i="1"/>
  <c r="AO33" i="1" s="1"/>
  <c r="AG33" i="1"/>
  <c r="AC33" i="1"/>
  <c r="AK29" i="1"/>
  <c r="AO29" i="1" s="1"/>
  <c r="AG29" i="1"/>
  <c r="AC29" i="1"/>
  <c r="AM25" i="1"/>
  <c r="AQ25" i="1" s="1"/>
  <c r="AK25" i="1"/>
  <c r="AO25" i="1" s="1"/>
  <c r="AI25" i="1"/>
  <c r="AG25" i="1"/>
  <c r="AE25" i="1"/>
  <c r="AC25" i="1"/>
  <c r="AK24" i="1"/>
  <c r="AO24" i="1" s="1"/>
  <c r="AG24" i="1"/>
  <c r="AC24" i="1"/>
  <c r="AK23" i="1"/>
  <c r="AO23" i="1" s="1"/>
  <c r="AG23" i="1"/>
  <c r="AC23" i="1"/>
  <c r="AK22" i="1"/>
  <c r="AO22" i="1" s="1"/>
  <c r="AG22" i="1"/>
  <c r="AC22" i="1"/>
  <c r="AK18" i="1"/>
  <c r="AO18" i="1" s="1"/>
  <c r="AG18" i="1"/>
  <c r="AC18" i="1"/>
  <c r="AK15" i="1"/>
  <c r="AO15" i="1" s="1"/>
  <c r="AG15" i="1"/>
  <c r="AC15" i="1"/>
  <c r="AK14" i="1"/>
  <c r="AO14" i="1" s="1"/>
  <c r="AG14" i="1"/>
  <c r="AC14" i="1"/>
  <c r="AM13" i="1"/>
  <c r="AQ13" i="1" s="1"/>
  <c r="AK13" i="1"/>
  <c r="AO13" i="1" s="1"/>
  <c r="AI13" i="1"/>
  <c r="AG13" i="1"/>
  <c r="AE13" i="1"/>
  <c r="AC13" i="1"/>
  <c r="AM12" i="1"/>
  <c r="AQ12" i="1" s="1"/>
  <c r="AK12" i="1"/>
  <c r="AO12" i="1" s="1"/>
  <c r="AI12" i="1"/>
  <c r="AG12" i="1"/>
  <c r="AE12" i="1"/>
  <c r="AC12" i="1"/>
  <c r="AK10" i="1"/>
  <c r="AO10" i="1" s="1"/>
  <c r="AG10" i="1"/>
  <c r="AC10" i="1"/>
  <c r="AL9" i="1"/>
  <c r="AD9" i="1"/>
  <c r="AU102" i="1" l="1"/>
  <c r="Y102" i="1"/>
  <c r="AW98" i="1"/>
  <c r="AB98" i="1" s="1"/>
  <c r="AA98" i="1"/>
  <c r="Y84" i="1"/>
  <c r="AU84" i="1"/>
  <c r="AV80" i="1"/>
  <c r="Z80" i="1"/>
  <c r="Y72" i="1"/>
  <c r="AU72" i="1"/>
  <c r="AU66" i="1"/>
  <c r="Y66" i="1"/>
  <c r="Y32" i="1"/>
  <c r="AU32" i="1"/>
  <c r="AH9" i="1"/>
  <c r="AV9" i="1"/>
  <c r="AW90" i="1"/>
  <c r="AB90" i="1" s="1"/>
  <c r="AJ90" i="1" s="1"/>
  <c r="AA90" i="1"/>
  <c r="Y78" i="1"/>
  <c r="AU78" i="1"/>
  <c r="AU75" i="1"/>
  <c r="Y75" i="1"/>
  <c r="Y71" i="1"/>
  <c r="AU71" i="1"/>
  <c r="Y63" i="1"/>
  <c r="AU63" i="1"/>
  <c r="AV59" i="1"/>
  <c r="Z59" i="1"/>
  <c r="Z55" i="1"/>
  <c r="AD55" i="1" s="1"/>
  <c r="AV55" i="1"/>
  <c r="AU52" i="1"/>
  <c r="Y52" i="1"/>
  <c r="AU45" i="1"/>
  <c r="Y45" i="1"/>
  <c r="Y9" i="1"/>
  <c r="Z90" i="1"/>
  <c r="Y105" i="1"/>
  <c r="AU105" i="1"/>
  <c r="Z103" i="1"/>
  <c r="AV103" i="1"/>
  <c r="AU100" i="1"/>
  <c r="Y100" i="1"/>
  <c r="AU20" i="1"/>
  <c r="Y20" i="1"/>
  <c r="AP9" i="1"/>
  <c r="Y95" i="1"/>
  <c r="AU95" i="1"/>
  <c r="AV91" i="1"/>
  <c r="Z91" i="1"/>
  <c r="AH91" i="1" s="1"/>
  <c r="Y87" i="1"/>
  <c r="AU87" i="1"/>
  <c r="Z76" i="1"/>
  <c r="AV76" i="1"/>
  <c r="AU73" i="1"/>
  <c r="Y73" i="1"/>
  <c r="AU61" i="1"/>
  <c r="Y61" i="1"/>
  <c r="Z58" i="1"/>
  <c r="AV58" i="1"/>
  <c r="AU54" i="1"/>
  <c r="Y54" i="1"/>
  <c r="Y50" i="1"/>
  <c r="AU50" i="1"/>
  <c r="Y47" i="1"/>
  <c r="AU47" i="1"/>
  <c r="AV43" i="1"/>
  <c r="Z43" i="1"/>
  <c r="AV41" i="1"/>
  <c r="Z41" i="1"/>
  <c r="AL41" i="1" s="1"/>
  <c r="AP41" i="1" s="1"/>
  <c r="Z24" i="1"/>
  <c r="AV24" i="1"/>
  <c r="AA104" i="1"/>
  <c r="AW104" i="1"/>
  <c r="AB104" i="1" s="1"/>
  <c r="AV97" i="1"/>
  <c r="Z97" i="1"/>
  <c r="Y88" i="1"/>
  <c r="AU88" i="1"/>
  <c r="AU82" i="1"/>
  <c r="Y82" i="1"/>
  <c r="AV79" i="1"/>
  <c r="Z79" i="1"/>
  <c r="AU77" i="1"/>
  <c r="Y77" i="1"/>
  <c r="Y70" i="1"/>
  <c r="AU70" i="1"/>
  <c r="Y68" i="1"/>
  <c r="AU68" i="1"/>
  <c r="AV64" i="1"/>
  <c r="Z64" i="1"/>
  <c r="AD64" i="1" s="1"/>
  <c r="AU48" i="1"/>
  <c r="Y48" i="1"/>
  <c r="Z18" i="1"/>
  <c r="AL18" i="1" s="1"/>
  <c r="AP18" i="1" s="1"/>
  <c r="AV18" i="1"/>
  <c r="AV10" i="1"/>
  <c r="Z10" i="1"/>
  <c r="AL10" i="1" s="1"/>
  <c r="AP10" i="1" s="1"/>
  <c r="AU101" i="1"/>
  <c r="Y101" i="1"/>
  <c r="AK97" i="1"/>
  <c r="AO97" i="1" s="1"/>
  <c r="AG97" i="1"/>
  <c r="AC97" i="1"/>
  <c r="AU92" i="1"/>
  <c r="Y92" i="1"/>
  <c r="AW86" i="1"/>
  <c r="AB86" i="1" s="1"/>
  <c r="AJ86" i="1" s="1"/>
  <c r="AA86" i="1"/>
  <c r="AU62" i="1"/>
  <c r="Y62" i="1"/>
  <c r="Y51" i="1"/>
  <c r="AU51" i="1"/>
  <c r="AU38" i="1"/>
  <c r="Y38" i="1"/>
  <c r="AU35" i="1"/>
  <c r="Y35" i="1"/>
  <c r="AU28" i="1"/>
  <c r="Y28" i="1"/>
  <c r="AV23" i="1"/>
  <c r="Z23" i="1"/>
  <c r="AU21" i="1"/>
  <c r="Y21" i="1"/>
  <c r="AV14" i="1"/>
  <c r="Z14" i="1"/>
  <c r="AL14" i="1" s="1"/>
  <c r="AP14" i="1" s="1"/>
  <c r="Y99" i="1"/>
  <c r="AU99" i="1"/>
  <c r="AU96" i="1"/>
  <c r="Y96" i="1"/>
  <c r="AU94" i="1"/>
  <c r="Y94" i="1"/>
  <c r="AU85" i="1"/>
  <c r="Y85" i="1"/>
  <c r="AU83" i="1"/>
  <c r="Y83" i="1"/>
  <c r="AK80" i="1"/>
  <c r="AO80" i="1" s="1"/>
  <c r="AG80" i="1"/>
  <c r="AC80" i="1"/>
  <c r="AU65" i="1"/>
  <c r="Y65" i="1"/>
  <c r="Y57" i="1"/>
  <c r="AU57" i="1"/>
  <c r="AV49" i="1"/>
  <c r="Z49" i="1"/>
  <c r="Y42" i="1"/>
  <c r="AU42" i="1"/>
  <c r="Y40" i="1"/>
  <c r="AU40" i="1"/>
  <c r="Y37" i="1"/>
  <c r="AU37" i="1"/>
  <c r="AV33" i="1"/>
  <c r="Z33" i="1"/>
  <c r="AH33" i="1" s="1"/>
  <c r="Y31" i="1"/>
  <c r="AU31" i="1"/>
  <c r="Z29" i="1"/>
  <c r="AV29" i="1"/>
  <c r="AU26" i="1"/>
  <c r="Y26" i="1"/>
  <c r="AV22" i="1"/>
  <c r="Z22" i="1"/>
  <c r="AD22" i="1" s="1"/>
  <c r="Y19" i="1"/>
  <c r="AU19" i="1"/>
  <c r="Y17" i="1"/>
  <c r="AU17" i="1"/>
  <c r="AV15" i="1"/>
  <c r="Z15" i="1"/>
  <c r="AL15" i="1" s="1"/>
  <c r="AP15" i="1" s="1"/>
  <c r="Y11" i="1"/>
  <c r="AU11" i="1"/>
  <c r="AC103" i="1"/>
  <c r="AG103" i="1"/>
  <c r="AC104" i="1"/>
  <c r="AG104" i="1"/>
  <c r="AU93" i="1"/>
  <c r="Y93" i="1"/>
  <c r="AU89" i="1"/>
  <c r="Y89" i="1"/>
  <c r="AU81" i="1"/>
  <c r="Y81" i="1"/>
  <c r="AU74" i="1"/>
  <c r="Y74" i="1"/>
  <c r="AU69" i="1"/>
  <c r="Y69" i="1"/>
  <c r="AU67" i="1"/>
  <c r="Y67" i="1"/>
  <c r="AU60" i="1"/>
  <c r="Y60" i="1"/>
  <c r="AU56" i="1"/>
  <c r="Y56" i="1"/>
  <c r="AU44" i="1"/>
  <c r="Y44" i="1"/>
  <c r="AU39" i="1"/>
  <c r="Y39" i="1"/>
  <c r="AU34" i="1"/>
  <c r="Y34" i="1"/>
  <c r="AU27" i="1"/>
  <c r="Y27" i="1"/>
  <c r="AU16" i="1"/>
  <c r="Y16" i="1"/>
  <c r="AU53" i="1"/>
  <c r="Y53" i="1"/>
  <c r="AU46" i="1"/>
  <c r="Y46" i="1"/>
  <c r="AU36" i="1"/>
  <c r="Y36" i="1"/>
  <c r="AU30" i="1"/>
  <c r="Y30" i="1"/>
  <c r="AN90" i="1"/>
  <c r="AR90" i="1" s="1"/>
  <c r="AF90" i="1"/>
  <c r="AN86" i="1"/>
  <c r="AR86" i="1" s="1"/>
  <c r="AF86" i="1"/>
  <c r="AN25" i="1"/>
  <c r="AR25" i="1" s="1"/>
  <c r="AJ25" i="1"/>
  <c r="AF25" i="1"/>
  <c r="AF13" i="1"/>
  <c r="AJ13" i="1"/>
  <c r="AH41" i="1"/>
  <c r="AL91" i="1"/>
  <c r="AP91" i="1" s="1"/>
  <c r="AD91" i="1"/>
  <c r="AL90" i="1"/>
  <c r="AP90" i="1" s="1"/>
  <c r="AH90" i="1"/>
  <c r="AD90" i="1"/>
  <c r="AL86" i="1"/>
  <c r="AP86" i="1" s="1"/>
  <c r="AH86" i="1"/>
  <c r="AD86" i="1"/>
  <c r="AL76" i="1"/>
  <c r="AP76" i="1" s="1"/>
  <c r="AH76" i="1"/>
  <c r="AD76" i="1"/>
  <c r="AL59" i="1"/>
  <c r="AP59" i="1" s="1"/>
  <c r="AH59" i="1"/>
  <c r="AD59" i="1"/>
  <c r="AL58" i="1"/>
  <c r="AP58" i="1" s="1"/>
  <c r="AH58" i="1"/>
  <c r="AD58" i="1"/>
  <c r="AH55" i="1"/>
  <c r="AL33" i="1"/>
  <c r="AP33" i="1" s="1"/>
  <c r="AD33" i="1"/>
  <c r="AL29" i="1"/>
  <c r="AP29" i="1" s="1"/>
  <c r="AH29" i="1"/>
  <c r="AD29" i="1"/>
  <c r="AL25" i="1"/>
  <c r="AP25" i="1" s="1"/>
  <c r="AH25" i="1"/>
  <c r="AD25" i="1"/>
  <c r="AL24" i="1"/>
  <c r="AP24" i="1" s="1"/>
  <c r="AH24" i="1"/>
  <c r="AD24" i="1"/>
  <c r="AL23" i="1"/>
  <c r="AP23" i="1" s="1"/>
  <c r="AH23" i="1"/>
  <c r="AD23" i="1"/>
  <c r="AH22" i="1"/>
  <c r="AD13" i="1"/>
  <c r="AH13" i="1"/>
  <c r="AD14" i="1"/>
  <c r="AH14" i="1"/>
  <c r="AD15" i="1"/>
  <c r="AD18" i="1"/>
  <c r="AH18" i="1"/>
  <c r="AD10" i="1"/>
  <c r="AD12" i="1"/>
  <c r="AH12" i="1"/>
  <c r="AF12" i="1"/>
  <c r="AJ12" i="1"/>
  <c r="AC9" i="1"/>
  <c r="AG9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Q10" i="1"/>
  <c r="U10" i="1" s="1"/>
  <c r="S10" i="1"/>
  <c r="W10" i="1" s="1"/>
  <c r="Q11" i="1"/>
  <c r="U11" i="1" s="1"/>
  <c r="R11" i="1"/>
  <c r="V11" i="1" s="1"/>
  <c r="S11" i="1"/>
  <c r="W11" i="1" s="1"/>
  <c r="R12" i="1"/>
  <c r="V12" i="1" s="1"/>
  <c r="O12" i="1"/>
  <c r="S13" i="1"/>
  <c r="W13" i="1" s="1"/>
  <c r="R14" i="1"/>
  <c r="V14" i="1" s="1"/>
  <c r="N15" i="1"/>
  <c r="S15" i="1"/>
  <c r="W15" i="1" s="1"/>
  <c r="R16" i="1"/>
  <c r="V16" i="1" s="1"/>
  <c r="S16" i="1"/>
  <c r="W16" i="1" s="1"/>
  <c r="N17" i="1"/>
  <c r="S17" i="1"/>
  <c r="W17" i="1" s="1"/>
  <c r="R18" i="1"/>
  <c r="V18" i="1" s="1"/>
  <c r="S18" i="1"/>
  <c r="W18" i="1" s="1"/>
  <c r="R19" i="1"/>
  <c r="V19" i="1" s="1"/>
  <c r="O19" i="1"/>
  <c r="O21" i="1"/>
  <c r="I22" i="1"/>
  <c r="J22" i="1"/>
  <c r="O22" i="1"/>
  <c r="K23" i="1"/>
  <c r="K24" i="1"/>
  <c r="Q25" i="1"/>
  <c r="U25" i="1" s="1"/>
  <c r="R25" i="1"/>
  <c r="V25" i="1" s="1"/>
  <c r="S25" i="1"/>
  <c r="W25" i="1" s="1"/>
  <c r="J26" i="1"/>
  <c r="S27" i="1"/>
  <c r="W27" i="1" s="1"/>
  <c r="S28" i="1"/>
  <c r="W28" i="1" s="1"/>
  <c r="M29" i="1"/>
  <c r="R29" i="1"/>
  <c r="V29" i="1" s="1"/>
  <c r="S29" i="1"/>
  <c r="W29" i="1" s="1"/>
  <c r="N30" i="1"/>
  <c r="S30" i="1"/>
  <c r="W30" i="1" s="1"/>
  <c r="I31" i="1"/>
  <c r="N31" i="1"/>
  <c r="S31" i="1"/>
  <c r="W31" i="1" s="1"/>
  <c r="J32" i="1"/>
  <c r="K32" i="1"/>
  <c r="Q33" i="1"/>
  <c r="U33" i="1" s="1"/>
  <c r="R33" i="1"/>
  <c r="V33" i="1" s="1"/>
  <c r="Q34" i="1"/>
  <c r="U34" i="1" s="1"/>
  <c r="J34" i="1"/>
  <c r="S34" i="1"/>
  <c r="W34" i="1" s="1"/>
  <c r="R35" i="1"/>
  <c r="V35" i="1" s="1"/>
  <c r="S35" i="1"/>
  <c r="W35" i="1" s="1"/>
  <c r="Q37" i="1"/>
  <c r="U37" i="1" s="1"/>
  <c r="S37" i="1"/>
  <c r="W37" i="1" s="1"/>
  <c r="V38" i="1"/>
  <c r="S38" i="1"/>
  <c r="W38" i="1" s="1"/>
  <c r="N39" i="1"/>
  <c r="V40" i="1"/>
  <c r="S40" i="1"/>
  <c r="W40" i="1" s="1"/>
  <c r="R41" i="1"/>
  <c r="V41" i="1" s="1"/>
  <c r="W41" i="1"/>
  <c r="W42" i="1"/>
  <c r="S44" i="1"/>
  <c r="W44" i="1" s="1"/>
  <c r="S45" i="1"/>
  <c r="W45" i="1" s="1"/>
  <c r="R46" i="1"/>
  <c r="V46" i="1" s="1"/>
  <c r="S46" i="1"/>
  <c r="W46" i="1" s="1"/>
  <c r="Q48" i="1"/>
  <c r="U48" i="1" s="1"/>
  <c r="S48" i="1"/>
  <c r="W48" i="1" s="1"/>
  <c r="N50" i="1"/>
  <c r="N51" i="1"/>
  <c r="S51" i="1"/>
  <c r="W51" i="1" s="1"/>
  <c r="N52" i="1"/>
  <c r="N53" i="1"/>
  <c r="S53" i="1"/>
  <c r="W53" i="1" s="1"/>
  <c r="O54" i="1"/>
  <c r="N55" i="1"/>
  <c r="S55" i="1"/>
  <c r="W55" i="1" s="1"/>
  <c r="R56" i="1"/>
  <c r="V56" i="1" s="1"/>
  <c r="S57" i="1"/>
  <c r="W57" i="1" s="1"/>
  <c r="R58" i="1"/>
  <c r="V58" i="1" s="1"/>
  <c r="M59" i="1"/>
  <c r="S59" i="1"/>
  <c r="W59" i="1" s="1"/>
  <c r="J60" i="1"/>
  <c r="M61" i="1"/>
  <c r="R61" i="1"/>
  <c r="V61" i="1" s="1"/>
  <c r="S61" i="1"/>
  <c r="W61" i="1" s="1"/>
  <c r="R63" i="1"/>
  <c r="V63" i="1" s="1"/>
  <c r="S63" i="1"/>
  <c r="W63" i="1" s="1"/>
  <c r="N64" i="1"/>
  <c r="R65" i="1"/>
  <c r="V65" i="1" s="1"/>
  <c r="J66" i="1"/>
  <c r="S66" i="1"/>
  <c r="W66" i="1" s="1"/>
  <c r="R67" i="1"/>
  <c r="V67" i="1" s="1"/>
  <c r="S67" i="1"/>
  <c r="W67" i="1" s="1"/>
  <c r="R68" i="1"/>
  <c r="V68" i="1" s="1"/>
  <c r="R69" i="1"/>
  <c r="V69" i="1" s="1"/>
  <c r="S69" i="1"/>
  <c r="W69" i="1" s="1"/>
  <c r="S70" i="1"/>
  <c r="W70" i="1" s="1"/>
  <c r="N71" i="1"/>
  <c r="S72" i="1"/>
  <c r="W72" i="1" s="1"/>
  <c r="N73" i="1"/>
  <c r="S74" i="1"/>
  <c r="W74" i="1" s="1"/>
  <c r="N75" i="1"/>
  <c r="S75" i="1"/>
  <c r="W75" i="1" s="1"/>
  <c r="S76" i="1"/>
  <c r="W76" i="1" s="1"/>
  <c r="N77" i="1"/>
  <c r="S77" i="1"/>
  <c r="W77" i="1" s="1"/>
  <c r="R78" i="1"/>
  <c r="V78" i="1" s="1"/>
  <c r="S78" i="1"/>
  <c r="W78" i="1" s="1"/>
  <c r="R79" i="1"/>
  <c r="V79" i="1" s="1"/>
  <c r="S79" i="1"/>
  <c r="W79" i="1" s="1"/>
  <c r="Q80" i="1"/>
  <c r="U80" i="1" s="1"/>
  <c r="J80" i="1"/>
  <c r="S80" i="1"/>
  <c r="W80" i="1" s="1"/>
  <c r="R81" i="1"/>
  <c r="V81" i="1" s="1"/>
  <c r="N82" i="1"/>
  <c r="S82" i="1"/>
  <c r="W82" i="1" s="1"/>
  <c r="Q83" i="1"/>
  <c r="U83" i="1" s="1"/>
  <c r="R83" i="1"/>
  <c r="V83" i="1" s="1"/>
  <c r="S83" i="1"/>
  <c r="W83" i="1" s="1"/>
  <c r="S84" i="1"/>
  <c r="W84" i="1" s="1"/>
  <c r="Q85" i="1"/>
  <c r="U85" i="1" s="1"/>
  <c r="R86" i="1"/>
  <c r="V86" i="1" s="1"/>
  <c r="I87" i="1"/>
  <c r="N87" i="1"/>
  <c r="S87" i="1"/>
  <c r="W87" i="1" s="1"/>
  <c r="M89" i="1"/>
  <c r="R90" i="1"/>
  <c r="V90" i="1" s="1"/>
  <c r="S90" i="1"/>
  <c r="W90" i="1" s="1"/>
  <c r="R91" i="1"/>
  <c r="V91" i="1" s="1"/>
  <c r="S91" i="1"/>
  <c r="W91" i="1" s="1"/>
  <c r="R92" i="1"/>
  <c r="V92" i="1" s="1"/>
  <c r="S92" i="1"/>
  <c r="W92" i="1" s="1"/>
  <c r="R93" i="1"/>
  <c r="V93" i="1" s="1"/>
  <c r="S93" i="1"/>
  <c r="W93" i="1" s="1"/>
  <c r="R94" i="1"/>
  <c r="V94" i="1" s="1"/>
  <c r="S94" i="1"/>
  <c r="W94" i="1" s="1"/>
  <c r="S95" i="1"/>
  <c r="W95" i="1" s="1"/>
  <c r="N96" i="1"/>
  <c r="S96" i="1"/>
  <c r="W96" i="1" s="1"/>
  <c r="Q97" i="1"/>
  <c r="U97" i="1" s="1"/>
  <c r="R97" i="1"/>
  <c r="V97" i="1" s="1"/>
  <c r="Q98" i="1"/>
  <c r="U98" i="1" s="1"/>
  <c r="S98" i="1"/>
  <c r="W98" i="1" s="1"/>
  <c r="R99" i="1"/>
  <c r="V99" i="1" s="1"/>
  <c r="S99" i="1"/>
  <c r="W99" i="1" s="1"/>
  <c r="Q100" i="1"/>
  <c r="U100" i="1" s="1"/>
  <c r="Q101" i="1"/>
  <c r="U101" i="1" s="1"/>
  <c r="R101" i="1"/>
  <c r="V101" i="1" s="1"/>
  <c r="S101" i="1"/>
  <c r="W101" i="1" s="1"/>
  <c r="Q102" i="1"/>
  <c r="U102" i="1" s="1"/>
  <c r="N102" i="1"/>
  <c r="R103" i="1"/>
  <c r="V103" i="1" s="1"/>
  <c r="S103" i="1"/>
  <c r="W103" i="1" s="1"/>
  <c r="J104" i="1"/>
  <c r="S104" i="1"/>
  <c r="W104" i="1" s="1"/>
  <c r="Q105" i="1"/>
  <c r="U105" i="1" s="1"/>
  <c r="S105" i="1"/>
  <c r="W105" i="1" s="1"/>
  <c r="R9" i="1"/>
  <c r="V9" i="1" s="1"/>
  <c r="S9" i="1"/>
  <c r="W9" i="1" s="1"/>
  <c r="S14" i="1"/>
  <c r="W14" i="1" s="1"/>
  <c r="R20" i="1"/>
  <c r="V20" i="1" s="1"/>
  <c r="R23" i="1"/>
  <c r="V23" i="1" s="1"/>
  <c r="O23" i="1"/>
  <c r="R27" i="1"/>
  <c r="V27" i="1" s="1"/>
  <c r="K28" i="1"/>
  <c r="R31" i="1"/>
  <c r="V31" i="1" s="1"/>
  <c r="N33" i="1"/>
  <c r="S33" i="1"/>
  <c r="W33" i="1" s="1"/>
  <c r="R37" i="1"/>
  <c r="V37" i="1" s="1"/>
  <c r="J39" i="1"/>
  <c r="S39" i="1"/>
  <c r="W39" i="1" s="1"/>
  <c r="J43" i="1"/>
  <c r="S43" i="1"/>
  <c r="W43" i="1" s="1"/>
  <c r="S47" i="1"/>
  <c r="W47" i="1" s="1"/>
  <c r="R52" i="1"/>
  <c r="V52" i="1" s="1"/>
  <c r="J53" i="1"/>
  <c r="N56" i="1"/>
  <c r="R59" i="1"/>
  <c r="V59" i="1" s="1"/>
  <c r="R60" i="1"/>
  <c r="V60" i="1" s="1"/>
  <c r="S65" i="1"/>
  <c r="W65" i="1" s="1"/>
  <c r="N68" i="1"/>
  <c r="S68" i="1"/>
  <c r="W68" i="1" s="1"/>
  <c r="J73" i="1"/>
  <c r="R75" i="1"/>
  <c r="V75" i="1" s="1"/>
  <c r="N78" i="1"/>
  <c r="S81" i="1"/>
  <c r="W81" i="1" s="1"/>
  <c r="N85" i="1"/>
  <c r="R88" i="1"/>
  <c r="V88" i="1" s="1"/>
  <c r="S89" i="1"/>
  <c r="W89" i="1" s="1"/>
  <c r="P90" i="1"/>
  <c r="T90" i="1" s="1"/>
  <c r="P92" i="1"/>
  <c r="T92" i="1" s="1"/>
  <c r="N92" i="1"/>
  <c r="J94" i="1"/>
  <c r="V95" i="1"/>
  <c r="P96" i="1"/>
  <c r="T96" i="1" s="1"/>
  <c r="S97" i="1"/>
  <c r="W97" i="1" s="1"/>
  <c r="J100" i="1"/>
  <c r="S100" i="1"/>
  <c r="W100" i="1" s="1"/>
  <c r="P101" i="1"/>
  <c r="T101" i="1" s="1"/>
  <c r="R102" i="1"/>
  <c r="V102" i="1" s="1"/>
  <c r="S102" i="1"/>
  <c r="W102" i="1" s="1"/>
  <c r="R105" i="1"/>
  <c r="V105" i="1" s="1"/>
  <c r="Q104" i="1"/>
  <c r="U104" i="1" s="1"/>
  <c r="P104" i="1"/>
  <c r="T104" i="1" s="1"/>
  <c r="Q103" i="1"/>
  <c r="U103" i="1" s="1"/>
  <c r="P103" i="1"/>
  <c r="T103" i="1" s="1"/>
  <c r="P102" i="1"/>
  <c r="T102" i="1" s="1"/>
  <c r="N100" i="1"/>
  <c r="R100" i="1"/>
  <c r="V100" i="1" s="1"/>
  <c r="P100" i="1"/>
  <c r="T100" i="1" s="1"/>
  <c r="P99" i="1"/>
  <c r="T99" i="1" s="1"/>
  <c r="L99" i="1"/>
  <c r="Q99" i="1"/>
  <c r="U99" i="1" s="1"/>
  <c r="H99" i="1"/>
  <c r="P98" i="1"/>
  <c r="T98" i="1" s="1"/>
  <c r="J96" i="1"/>
  <c r="Q96" i="1"/>
  <c r="U96" i="1" s="1"/>
  <c r="Q95" i="1"/>
  <c r="U95" i="1" s="1"/>
  <c r="P95" i="1"/>
  <c r="T95" i="1" s="1"/>
  <c r="Q94" i="1"/>
  <c r="U94" i="1" s="1"/>
  <c r="P94" i="1"/>
  <c r="T94" i="1" s="1"/>
  <c r="P93" i="1"/>
  <c r="T93" i="1" s="1"/>
  <c r="Q93" i="1"/>
  <c r="U93" i="1" s="1"/>
  <c r="L93" i="1"/>
  <c r="Q92" i="1"/>
  <c r="U92" i="1" s="1"/>
  <c r="P91" i="1"/>
  <c r="T91" i="1" s="1"/>
  <c r="L91" i="1"/>
  <c r="Q91" i="1"/>
  <c r="U91" i="1" s="1"/>
  <c r="H91" i="1"/>
  <c r="Q90" i="1"/>
  <c r="U90" i="1" s="1"/>
  <c r="Q89" i="1"/>
  <c r="U89" i="1" s="1"/>
  <c r="L89" i="1"/>
  <c r="L88" i="1"/>
  <c r="J88" i="1"/>
  <c r="Q88" i="1"/>
  <c r="U88" i="1" s="1"/>
  <c r="H88" i="1"/>
  <c r="Q87" i="1"/>
  <c r="U87" i="1" s="1"/>
  <c r="L87" i="1"/>
  <c r="P87" i="1"/>
  <c r="T87" i="1" s="1"/>
  <c r="L86" i="1"/>
  <c r="Q86" i="1"/>
  <c r="U86" i="1" s="1"/>
  <c r="H86" i="1"/>
  <c r="L85" i="1"/>
  <c r="M85" i="1"/>
  <c r="P85" i="1"/>
  <c r="T85" i="1" s="1"/>
  <c r="Q84" i="1"/>
  <c r="U84" i="1" s="1"/>
  <c r="T84" i="1"/>
  <c r="Q82" i="1"/>
  <c r="U82" i="1" s="1"/>
  <c r="P82" i="1"/>
  <c r="T82" i="1" s="1"/>
  <c r="Q81" i="1"/>
  <c r="U81" i="1" s="1"/>
  <c r="P81" i="1"/>
  <c r="T81" i="1" s="1"/>
  <c r="R80" i="1"/>
  <c r="V80" i="1" s="1"/>
  <c r="P80" i="1"/>
  <c r="T80" i="1" s="1"/>
  <c r="P79" i="1"/>
  <c r="T79" i="1" s="1"/>
  <c r="Q79" i="1"/>
  <c r="U79" i="1" s="1"/>
  <c r="L79" i="1"/>
  <c r="Q78" i="1"/>
  <c r="U78" i="1" s="1"/>
  <c r="T78" i="1"/>
  <c r="P77" i="1"/>
  <c r="T77" i="1" s="1"/>
  <c r="Q77" i="1"/>
  <c r="U77" i="1" s="1"/>
  <c r="L77" i="1"/>
  <c r="L76" i="1"/>
  <c r="Q76" i="1"/>
  <c r="U76" i="1" s="1"/>
  <c r="P76" i="1"/>
  <c r="T76" i="1" s="1"/>
  <c r="Q75" i="1"/>
  <c r="U75" i="1" s="1"/>
  <c r="L75" i="1"/>
  <c r="Q74" i="1"/>
  <c r="U74" i="1" s="1"/>
  <c r="P74" i="1"/>
  <c r="T74" i="1" s="1"/>
  <c r="M74" i="1"/>
  <c r="L74" i="1"/>
  <c r="I74" i="1"/>
  <c r="H74" i="1"/>
  <c r="Q73" i="1"/>
  <c r="U73" i="1" s="1"/>
  <c r="Q72" i="1"/>
  <c r="U72" i="1" s="1"/>
  <c r="P72" i="1"/>
  <c r="T72" i="1" s="1"/>
  <c r="M72" i="1"/>
  <c r="L72" i="1"/>
  <c r="I72" i="1"/>
  <c r="H72" i="1"/>
  <c r="Q70" i="1"/>
  <c r="U70" i="1" s="1"/>
  <c r="P70" i="1"/>
  <c r="T70" i="1" s="1"/>
  <c r="Q69" i="1"/>
  <c r="U69" i="1" s="1"/>
  <c r="H69" i="1"/>
  <c r="Q68" i="1"/>
  <c r="U68" i="1" s="1"/>
  <c r="P68" i="1"/>
  <c r="T68" i="1" s="1"/>
  <c r="P67" i="1"/>
  <c r="T67" i="1" s="1"/>
  <c r="L67" i="1"/>
  <c r="Q67" i="1"/>
  <c r="U67" i="1" s="1"/>
  <c r="H67" i="1"/>
  <c r="Q66" i="1"/>
  <c r="U66" i="1" s="1"/>
  <c r="P66" i="1"/>
  <c r="T66" i="1" s="1"/>
  <c r="P65" i="1"/>
  <c r="T65" i="1" s="1"/>
  <c r="Q65" i="1"/>
  <c r="U65" i="1" s="1"/>
  <c r="L65" i="1"/>
  <c r="R64" i="1"/>
  <c r="V64" i="1" s="1"/>
  <c r="Q64" i="1"/>
  <c r="U64" i="1" s="1"/>
  <c r="P64" i="1"/>
  <c r="T64" i="1" s="1"/>
  <c r="M63" i="1"/>
  <c r="P63" i="1"/>
  <c r="T63" i="1" s="1"/>
  <c r="Q62" i="1"/>
  <c r="U62" i="1" s="1"/>
  <c r="P62" i="1"/>
  <c r="T62" i="1" s="1"/>
  <c r="Q61" i="1"/>
  <c r="U61" i="1" s="1"/>
  <c r="L61" i="1"/>
  <c r="Q60" i="1"/>
  <c r="U60" i="1" s="1"/>
  <c r="P60" i="1"/>
  <c r="T60" i="1" s="1"/>
  <c r="L59" i="1"/>
  <c r="Q59" i="1"/>
  <c r="U59" i="1" s="1"/>
  <c r="P59" i="1"/>
  <c r="T59" i="1" s="1"/>
  <c r="J58" i="1"/>
  <c r="O58" i="1"/>
  <c r="Q58" i="1"/>
  <c r="U58" i="1" s="1"/>
  <c r="Q57" i="1"/>
  <c r="U57" i="1" s="1"/>
  <c r="P57" i="1"/>
  <c r="T57" i="1" s="1"/>
  <c r="L57" i="1"/>
  <c r="I57" i="1"/>
  <c r="H57" i="1"/>
  <c r="L56" i="1"/>
  <c r="Q56" i="1"/>
  <c r="U56" i="1" s="1"/>
  <c r="H56" i="1"/>
  <c r="Q55" i="1"/>
  <c r="U55" i="1" s="1"/>
  <c r="P55" i="1"/>
  <c r="T55" i="1" s="1"/>
  <c r="L55" i="1"/>
  <c r="I55" i="1"/>
  <c r="H55" i="1"/>
  <c r="L54" i="1"/>
  <c r="U54" i="1"/>
  <c r="H54" i="1"/>
  <c r="Q53" i="1"/>
  <c r="U53" i="1" s="1"/>
  <c r="P53" i="1"/>
  <c r="T53" i="1" s="1"/>
  <c r="L53" i="1"/>
  <c r="I53" i="1"/>
  <c r="H53" i="1"/>
  <c r="L52" i="1"/>
  <c r="Q52" i="1"/>
  <c r="U52" i="1" s="1"/>
  <c r="H52" i="1"/>
  <c r="Q51" i="1"/>
  <c r="U51" i="1" s="1"/>
  <c r="P51" i="1"/>
  <c r="T51" i="1" s="1"/>
  <c r="L51" i="1"/>
  <c r="I51" i="1"/>
  <c r="H51" i="1"/>
  <c r="L50" i="1"/>
  <c r="J50" i="1"/>
  <c r="H50" i="1"/>
  <c r="R49" i="1"/>
  <c r="V49" i="1" s="1"/>
  <c r="Q49" i="1"/>
  <c r="U49" i="1" s="1"/>
  <c r="P49" i="1"/>
  <c r="T49" i="1" s="1"/>
  <c r="P48" i="1"/>
  <c r="T48" i="1" s="1"/>
  <c r="R48" i="1"/>
  <c r="V48" i="1" s="1"/>
  <c r="L48" i="1"/>
  <c r="N47" i="1"/>
  <c r="Q47" i="1"/>
  <c r="U47" i="1" s="1"/>
  <c r="P47" i="1"/>
  <c r="T47" i="1" s="1"/>
  <c r="P46" i="1"/>
  <c r="T46" i="1" s="1"/>
  <c r="L46" i="1"/>
  <c r="Q46" i="1"/>
  <c r="U46" i="1" s="1"/>
  <c r="H46" i="1"/>
  <c r="N45" i="1"/>
  <c r="Q45" i="1"/>
  <c r="U45" i="1" s="1"/>
  <c r="P45" i="1"/>
  <c r="T45" i="1" s="1"/>
  <c r="R44" i="1"/>
  <c r="V44" i="1" s="1"/>
  <c r="Q44" i="1"/>
  <c r="U44" i="1" s="1"/>
  <c r="P44" i="1"/>
  <c r="T44" i="1" s="1"/>
  <c r="N43" i="1"/>
  <c r="Q43" i="1"/>
  <c r="U43" i="1" s="1"/>
  <c r="P43" i="1"/>
  <c r="T43" i="1" s="1"/>
  <c r="R42" i="1"/>
  <c r="V42" i="1" s="1"/>
  <c r="Q42" i="1"/>
  <c r="U42" i="1" s="1"/>
  <c r="P42" i="1"/>
  <c r="T42" i="1" s="1"/>
  <c r="N41" i="1"/>
  <c r="Q41" i="1"/>
  <c r="U41" i="1" s="1"/>
  <c r="P41" i="1"/>
  <c r="T41" i="1" s="1"/>
  <c r="P40" i="1"/>
  <c r="T40" i="1" s="1"/>
  <c r="Q40" i="1"/>
  <c r="U40" i="1" s="1"/>
  <c r="L40" i="1"/>
  <c r="Q39" i="1"/>
  <c r="U39" i="1" s="1"/>
  <c r="P39" i="1"/>
  <c r="T39" i="1" s="1"/>
  <c r="P38" i="1"/>
  <c r="T38" i="1" s="1"/>
  <c r="L38" i="1"/>
  <c r="U38" i="1"/>
  <c r="H38" i="1"/>
  <c r="N37" i="1"/>
  <c r="J37" i="1"/>
  <c r="L37" i="1"/>
  <c r="L36" i="1"/>
  <c r="S36" i="1"/>
  <c r="W36" i="1" s="1"/>
  <c r="Q36" i="1"/>
  <c r="U36" i="1" s="1"/>
  <c r="P36" i="1"/>
  <c r="T36" i="1" s="1"/>
  <c r="J35" i="1"/>
  <c r="Q35" i="1"/>
  <c r="U35" i="1" s="1"/>
  <c r="L35" i="1"/>
  <c r="R34" i="1"/>
  <c r="V34" i="1" s="1"/>
  <c r="L34" i="1"/>
  <c r="P34" i="1"/>
  <c r="T34" i="1" s="1"/>
  <c r="M33" i="1"/>
  <c r="L33" i="1"/>
  <c r="I33" i="1"/>
  <c r="P33" i="1"/>
  <c r="T33" i="1" s="1"/>
  <c r="P32" i="1"/>
  <c r="T32" i="1" s="1"/>
  <c r="O32" i="1"/>
  <c r="L32" i="1"/>
  <c r="N32" i="1"/>
  <c r="Q32" i="1"/>
  <c r="U32" i="1" s="1"/>
  <c r="H32" i="1"/>
  <c r="Q31" i="1"/>
  <c r="U31" i="1" s="1"/>
  <c r="M31" i="1"/>
  <c r="L31" i="1"/>
  <c r="J31" i="1"/>
  <c r="P31" i="1"/>
  <c r="T31" i="1" s="1"/>
  <c r="P30" i="1"/>
  <c r="T30" i="1" s="1"/>
  <c r="L30" i="1"/>
  <c r="J30" i="1"/>
  <c r="Q30" i="1"/>
  <c r="U30" i="1" s="1"/>
  <c r="H30" i="1"/>
  <c r="Q29" i="1"/>
  <c r="U29" i="1" s="1"/>
  <c r="L29" i="1"/>
  <c r="J29" i="1"/>
  <c r="I29" i="1"/>
  <c r="P29" i="1"/>
  <c r="T29" i="1" s="1"/>
  <c r="P28" i="1"/>
  <c r="T28" i="1" s="1"/>
  <c r="L28" i="1"/>
  <c r="Q28" i="1"/>
  <c r="U28" i="1" s="1"/>
  <c r="H28" i="1"/>
  <c r="Q27" i="1"/>
  <c r="U27" i="1" s="1"/>
  <c r="N27" i="1"/>
  <c r="M27" i="1"/>
  <c r="L27" i="1"/>
  <c r="J27" i="1"/>
  <c r="I27" i="1"/>
  <c r="P27" i="1"/>
  <c r="T27" i="1" s="1"/>
  <c r="P26" i="1"/>
  <c r="T26" i="1" s="1"/>
  <c r="L26" i="1"/>
  <c r="Q26" i="1"/>
  <c r="U26" i="1" s="1"/>
  <c r="H26" i="1"/>
  <c r="N25" i="1"/>
  <c r="M25" i="1"/>
  <c r="L25" i="1"/>
  <c r="J25" i="1"/>
  <c r="I25" i="1"/>
  <c r="P25" i="1"/>
  <c r="T25" i="1" s="1"/>
  <c r="M24" i="1"/>
  <c r="I24" i="1"/>
  <c r="Q24" i="1"/>
  <c r="U24" i="1" s="1"/>
  <c r="P24" i="1"/>
  <c r="T24" i="1" s="1"/>
  <c r="P23" i="1"/>
  <c r="T23" i="1" s="1"/>
  <c r="L23" i="1"/>
  <c r="M23" i="1"/>
  <c r="H23" i="1"/>
  <c r="Q22" i="1"/>
  <c r="U22" i="1" s="1"/>
  <c r="M22" i="1"/>
  <c r="R21" i="1"/>
  <c r="V21" i="1" s="1"/>
  <c r="Q21" i="1"/>
  <c r="U21" i="1" s="1"/>
  <c r="P21" i="1"/>
  <c r="T21" i="1" s="1"/>
  <c r="S20" i="1"/>
  <c r="W20" i="1" s="1"/>
  <c r="Q20" i="1"/>
  <c r="U20" i="1" s="1"/>
  <c r="P20" i="1"/>
  <c r="T20" i="1" s="1"/>
  <c r="Q19" i="1"/>
  <c r="U19" i="1" s="1"/>
  <c r="P19" i="1"/>
  <c r="T19" i="1" s="1"/>
  <c r="Q18" i="1"/>
  <c r="U18" i="1" s="1"/>
  <c r="P18" i="1"/>
  <c r="T18" i="1" s="1"/>
  <c r="Q17" i="1"/>
  <c r="U17" i="1" s="1"/>
  <c r="P17" i="1"/>
  <c r="T17" i="1" s="1"/>
  <c r="Q16" i="1"/>
  <c r="U16" i="1" s="1"/>
  <c r="L16" i="1"/>
  <c r="Q15" i="1"/>
  <c r="U15" i="1" s="1"/>
  <c r="P15" i="1"/>
  <c r="T15" i="1" s="1"/>
  <c r="Q14" i="1"/>
  <c r="U14" i="1" s="1"/>
  <c r="P14" i="1"/>
  <c r="T14" i="1" s="1"/>
  <c r="N13" i="1"/>
  <c r="Q13" i="1"/>
  <c r="U13" i="1" s="1"/>
  <c r="P13" i="1"/>
  <c r="T13" i="1" s="1"/>
  <c r="Q12" i="1"/>
  <c r="U12" i="1" s="1"/>
  <c r="P12" i="1"/>
  <c r="T12" i="1" s="1"/>
  <c r="P11" i="1"/>
  <c r="T11" i="1" s="1"/>
  <c r="N10" i="1"/>
  <c r="P10" i="1"/>
  <c r="T1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U9" i="1"/>
  <c r="P9" i="1"/>
  <c r="AK36" i="1" l="1"/>
  <c r="AO36" i="1" s="1"/>
  <c r="AC36" i="1"/>
  <c r="AG36" i="1"/>
  <c r="AG53" i="1"/>
  <c r="AK53" i="1"/>
  <c r="AO53" i="1" s="1"/>
  <c r="AC53" i="1"/>
  <c r="AG27" i="1"/>
  <c r="AK27" i="1"/>
  <c r="AO27" i="1" s="1"/>
  <c r="AC27" i="1"/>
  <c r="AK39" i="1"/>
  <c r="AO39" i="1" s="1"/>
  <c r="AG39" i="1"/>
  <c r="AC39" i="1"/>
  <c r="AC56" i="1"/>
  <c r="AK56" i="1"/>
  <c r="AO56" i="1" s="1"/>
  <c r="AG56" i="1"/>
  <c r="AC67" i="1"/>
  <c r="AG67" i="1"/>
  <c r="AK67" i="1"/>
  <c r="AO67" i="1" s="1"/>
  <c r="AG74" i="1"/>
  <c r="AK74" i="1"/>
  <c r="AO74" i="1" s="1"/>
  <c r="AC74" i="1"/>
  <c r="AK89" i="1"/>
  <c r="AO89" i="1" s="1"/>
  <c r="AG89" i="1"/>
  <c r="AC89" i="1"/>
  <c r="Z11" i="1"/>
  <c r="AV11" i="1"/>
  <c r="AV17" i="1"/>
  <c r="Z17" i="1"/>
  <c r="Z106" i="1" s="1"/>
  <c r="AA29" i="1"/>
  <c r="AW29" i="1"/>
  <c r="AB29" i="1" s="1"/>
  <c r="Z40" i="1"/>
  <c r="AV40" i="1"/>
  <c r="AL49" i="1"/>
  <c r="AP49" i="1" s="1"/>
  <c r="AH49" i="1"/>
  <c r="AD49" i="1"/>
  <c r="AK65" i="1"/>
  <c r="AO65" i="1" s="1"/>
  <c r="AC65" i="1"/>
  <c r="AG65" i="1"/>
  <c r="AV85" i="1"/>
  <c r="Z85" i="1"/>
  <c r="Z96" i="1"/>
  <c r="AV96" i="1"/>
  <c r="AW14" i="1"/>
  <c r="AB14" i="1" s="1"/>
  <c r="AA14" i="1"/>
  <c r="AA23" i="1"/>
  <c r="AW23" i="1"/>
  <c r="AB23" i="1" s="1"/>
  <c r="AV35" i="1"/>
  <c r="Z35" i="1"/>
  <c r="AG51" i="1"/>
  <c r="AK51" i="1"/>
  <c r="AO51" i="1" s="1"/>
  <c r="AC51" i="1"/>
  <c r="AK48" i="1"/>
  <c r="AO48" i="1" s="1"/>
  <c r="AC48" i="1"/>
  <c r="AG48" i="1"/>
  <c r="Z68" i="1"/>
  <c r="AV68" i="1"/>
  <c r="AK77" i="1"/>
  <c r="AO77" i="1" s="1"/>
  <c r="AG77" i="1"/>
  <c r="AC77" i="1"/>
  <c r="AK82" i="1"/>
  <c r="AO82" i="1" s="1"/>
  <c r="AG82" i="1"/>
  <c r="AC82" i="1"/>
  <c r="AH97" i="1"/>
  <c r="AL97" i="1"/>
  <c r="AP97" i="1" s="1"/>
  <c r="AD97" i="1"/>
  <c r="AW24" i="1"/>
  <c r="AB24" i="1" s="1"/>
  <c r="AA24" i="1"/>
  <c r="AL43" i="1"/>
  <c r="AP43" i="1" s="1"/>
  <c r="AH43" i="1"/>
  <c r="AD43" i="1"/>
  <c r="AV50" i="1"/>
  <c r="Z50" i="1"/>
  <c r="AW58" i="1"/>
  <c r="AB58" i="1" s="1"/>
  <c r="AA58" i="1"/>
  <c r="AG73" i="1"/>
  <c r="AC73" i="1"/>
  <c r="AK73" i="1"/>
  <c r="AO73" i="1" s="1"/>
  <c r="Z87" i="1"/>
  <c r="AV87" i="1"/>
  <c r="Z95" i="1"/>
  <c r="AV95" i="1"/>
  <c r="Z20" i="1"/>
  <c r="AV20" i="1"/>
  <c r="AL103" i="1"/>
  <c r="AP103" i="1" s="1"/>
  <c r="AD103" i="1"/>
  <c r="AH103" i="1"/>
  <c r="Y106" i="1"/>
  <c r="AK9" i="1"/>
  <c r="AV52" i="1"/>
  <c r="Z52" i="1"/>
  <c r="AA59" i="1"/>
  <c r="AW59" i="1"/>
  <c r="AB59" i="1" s="1"/>
  <c r="AG71" i="1"/>
  <c r="AK71" i="1"/>
  <c r="AO71" i="1" s="1"/>
  <c r="AC71" i="1"/>
  <c r="AK78" i="1"/>
  <c r="AG78" i="1"/>
  <c r="AC78" i="1"/>
  <c r="AO78" i="1"/>
  <c r="AV66" i="1"/>
  <c r="Z66" i="1"/>
  <c r="AW80" i="1"/>
  <c r="AB80" i="1" s="1"/>
  <c r="AA80" i="1"/>
  <c r="AN98" i="1"/>
  <c r="AR98" i="1" s="1"/>
  <c r="AF98" i="1"/>
  <c r="AJ98" i="1"/>
  <c r="AO9" i="1"/>
  <c r="AH10" i="1"/>
  <c r="AL22" i="1"/>
  <c r="AP22" i="1" s="1"/>
  <c r="AL55" i="1"/>
  <c r="AP55" i="1" s="1"/>
  <c r="AV36" i="1"/>
  <c r="Z36" i="1"/>
  <c r="AV53" i="1"/>
  <c r="Z53" i="1"/>
  <c r="AV27" i="1"/>
  <c r="Z27" i="1"/>
  <c r="AV39" i="1"/>
  <c r="Z39" i="1"/>
  <c r="Z56" i="1"/>
  <c r="AV56" i="1"/>
  <c r="AV67" i="1"/>
  <c r="Z67" i="1"/>
  <c r="AV74" i="1"/>
  <c r="Z74" i="1"/>
  <c r="AV89" i="1"/>
  <c r="Z89" i="1"/>
  <c r="AC11" i="1"/>
  <c r="AK11" i="1"/>
  <c r="AO11" i="1" s="1"/>
  <c r="AG11" i="1"/>
  <c r="AC17" i="1"/>
  <c r="AK17" i="1"/>
  <c r="AO17" i="1" s="1"/>
  <c r="AG17" i="1"/>
  <c r="AW22" i="1"/>
  <c r="AB22" i="1" s="1"/>
  <c r="AA22" i="1"/>
  <c r="AW33" i="1"/>
  <c r="AB33" i="1" s="1"/>
  <c r="AA33" i="1"/>
  <c r="AG40" i="1"/>
  <c r="AC40" i="1"/>
  <c r="AK40" i="1"/>
  <c r="AO40" i="1" s="1"/>
  <c r="AA49" i="1"/>
  <c r="AW49" i="1"/>
  <c r="AB49" i="1" s="1"/>
  <c r="AV65" i="1"/>
  <c r="Z65" i="1"/>
  <c r="AK83" i="1"/>
  <c r="AO83" i="1" s="1"/>
  <c r="AG83" i="1"/>
  <c r="AC83" i="1"/>
  <c r="AC94" i="1"/>
  <c r="AK94" i="1"/>
  <c r="AO94" i="1" s="1"/>
  <c r="AG94" i="1"/>
  <c r="AV99" i="1"/>
  <c r="Z99" i="1"/>
  <c r="AK21" i="1"/>
  <c r="AO21" i="1" s="1"/>
  <c r="AG21" i="1"/>
  <c r="AC21" i="1"/>
  <c r="AK28" i="1"/>
  <c r="AO28" i="1" s="1"/>
  <c r="AC28" i="1"/>
  <c r="AG28" i="1"/>
  <c r="AK38" i="1"/>
  <c r="AO38" i="1" s="1"/>
  <c r="AC38" i="1"/>
  <c r="AG38" i="1"/>
  <c r="AK62" i="1"/>
  <c r="AO62" i="1" s="1"/>
  <c r="AG62" i="1"/>
  <c r="AC62" i="1"/>
  <c r="AK92" i="1"/>
  <c r="AO92" i="1" s="1"/>
  <c r="AG92" i="1"/>
  <c r="AC92" i="1"/>
  <c r="AW10" i="1"/>
  <c r="AB10" i="1" s="1"/>
  <c r="AA10" i="1"/>
  <c r="Z48" i="1"/>
  <c r="AV48" i="1"/>
  <c r="AC68" i="1"/>
  <c r="AG68" i="1"/>
  <c r="AK68" i="1"/>
  <c r="AO68" i="1" s="1"/>
  <c r="Z77" i="1"/>
  <c r="AV77" i="1"/>
  <c r="AV82" i="1"/>
  <c r="Z82" i="1"/>
  <c r="AW97" i="1"/>
  <c r="AB97" i="1" s="1"/>
  <c r="AA97" i="1"/>
  <c r="AW43" i="1"/>
  <c r="AB43" i="1" s="1"/>
  <c r="AA43" i="1"/>
  <c r="AK50" i="1"/>
  <c r="AO50" i="1" s="1"/>
  <c r="AC50" i="1"/>
  <c r="AG50" i="1"/>
  <c r="AV73" i="1"/>
  <c r="Z73" i="1"/>
  <c r="AG87" i="1"/>
  <c r="AK87" i="1"/>
  <c r="AO87" i="1" s="1"/>
  <c r="AC87" i="1"/>
  <c r="AG95" i="1"/>
  <c r="AC95" i="1"/>
  <c r="AK95" i="1"/>
  <c r="AO95" i="1" s="1"/>
  <c r="AK100" i="1"/>
  <c r="AO100" i="1" s="1"/>
  <c r="AG100" i="1"/>
  <c r="AC100" i="1"/>
  <c r="AV105" i="1"/>
  <c r="Z105" i="1"/>
  <c r="AG45" i="1"/>
  <c r="AK45" i="1"/>
  <c r="AO45" i="1" s="1"/>
  <c r="AC45" i="1"/>
  <c r="AA55" i="1"/>
  <c r="AW55" i="1"/>
  <c r="AB55" i="1" s="1"/>
  <c r="Z63" i="1"/>
  <c r="AV63" i="1"/>
  <c r="AC75" i="1"/>
  <c r="AG75" i="1"/>
  <c r="AK75" i="1"/>
  <c r="AO75" i="1" s="1"/>
  <c r="AM90" i="1"/>
  <c r="AQ90" i="1" s="1"/>
  <c r="AE90" i="1"/>
  <c r="AI90" i="1"/>
  <c r="Z32" i="1"/>
  <c r="AV32" i="1"/>
  <c r="AV72" i="1"/>
  <c r="Z72" i="1"/>
  <c r="Z84" i="1"/>
  <c r="AV84" i="1"/>
  <c r="AK102" i="1"/>
  <c r="AO102" i="1" s="1"/>
  <c r="AG102" i="1"/>
  <c r="AC102" i="1"/>
  <c r="AK30" i="1"/>
  <c r="AO30" i="1" s="1"/>
  <c r="AC30" i="1"/>
  <c r="AG30" i="1"/>
  <c r="AK46" i="1"/>
  <c r="AO46" i="1" s="1"/>
  <c r="AC46" i="1"/>
  <c r="AG46" i="1"/>
  <c r="AK16" i="1"/>
  <c r="AO16" i="1" s="1"/>
  <c r="AG16" i="1"/>
  <c r="AC16" i="1"/>
  <c r="AK34" i="1"/>
  <c r="AO34" i="1" s="1"/>
  <c r="AC34" i="1"/>
  <c r="AG34" i="1"/>
  <c r="AK44" i="1"/>
  <c r="AO44" i="1" s="1"/>
  <c r="AC44" i="1"/>
  <c r="AG44" i="1"/>
  <c r="AC60" i="1"/>
  <c r="AK60" i="1"/>
  <c r="AO60" i="1" s="1"/>
  <c r="AG60" i="1"/>
  <c r="AK69" i="1"/>
  <c r="AO69" i="1" s="1"/>
  <c r="AC69" i="1"/>
  <c r="AG69" i="1"/>
  <c r="AK81" i="1"/>
  <c r="AO81" i="1" s="1"/>
  <c r="AG81" i="1"/>
  <c r="AC81" i="1"/>
  <c r="AK93" i="1"/>
  <c r="AO93" i="1" s="1"/>
  <c r="AG93" i="1"/>
  <c r="AC93" i="1"/>
  <c r="AV19" i="1"/>
  <c r="Z19" i="1"/>
  <c r="AK26" i="1"/>
  <c r="AO26" i="1" s="1"/>
  <c r="AC26" i="1"/>
  <c r="AG26" i="1"/>
  <c r="AV31" i="1"/>
  <c r="Z31" i="1"/>
  <c r="Z37" i="1"/>
  <c r="AV37" i="1"/>
  <c r="Z42" i="1"/>
  <c r="AV42" i="1"/>
  <c r="AV57" i="1"/>
  <c r="Z57" i="1"/>
  <c r="AV83" i="1"/>
  <c r="Z83" i="1"/>
  <c r="AV94" i="1"/>
  <c r="Z94" i="1"/>
  <c r="AK99" i="1"/>
  <c r="AO99" i="1" s="1"/>
  <c r="AG99" i="1"/>
  <c r="AC99" i="1"/>
  <c r="AV21" i="1"/>
  <c r="Z21" i="1"/>
  <c r="AV28" i="1"/>
  <c r="Z28" i="1"/>
  <c r="AV38" i="1"/>
  <c r="Z38" i="1"/>
  <c r="Z62" i="1"/>
  <c r="AV62" i="1"/>
  <c r="AV92" i="1"/>
  <c r="Z92" i="1"/>
  <c r="AK101" i="1"/>
  <c r="AO101" i="1" s="1"/>
  <c r="AG101" i="1"/>
  <c r="AC101" i="1"/>
  <c r="AW18" i="1"/>
  <c r="AB18" i="1" s="1"/>
  <c r="AA18" i="1"/>
  <c r="AH64" i="1"/>
  <c r="AL64" i="1"/>
  <c r="AP64" i="1" s="1"/>
  <c r="AV70" i="1"/>
  <c r="Z70" i="1"/>
  <c r="AL79" i="1"/>
  <c r="AP79" i="1" s="1"/>
  <c r="AH79" i="1"/>
  <c r="AD79" i="1"/>
  <c r="AV88" i="1"/>
  <c r="Z88" i="1"/>
  <c r="AJ104" i="1"/>
  <c r="AF104" i="1"/>
  <c r="AN104" i="1"/>
  <c r="AR104" i="1" s="1"/>
  <c r="Z47" i="1"/>
  <c r="AV47" i="1"/>
  <c r="AK54" i="1"/>
  <c r="AO54" i="1" s="1"/>
  <c r="AC54" i="1"/>
  <c r="AG54" i="1"/>
  <c r="AG61" i="1"/>
  <c r="AC61" i="1"/>
  <c r="AK61" i="1"/>
  <c r="AO61" i="1" s="1"/>
  <c r="AA76" i="1"/>
  <c r="AW76" i="1"/>
  <c r="AB76" i="1" s="1"/>
  <c r="AV100" i="1"/>
  <c r="Z100" i="1"/>
  <c r="AK105" i="1"/>
  <c r="AO105" i="1" s="1"/>
  <c r="AG105" i="1"/>
  <c r="AC105" i="1"/>
  <c r="AV45" i="1"/>
  <c r="Z45" i="1"/>
  <c r="AG63" i="1"/>
  <c r="AK63" i="1"/>
  <c r="AO63" i="1" s="1"/>
  <c r="AC63" i="1"/>
  <c r="AV75" i="1"/>
  <c r="Z75" i="1"/>
  <c r="AK32" i="1"/>
  <c r="AO32" i="1" s="1"/>
  <c r="AC32" i="1"/>
  <c r="AG32" i="1"/>
  <c r="AG72" i="1"/>
  <c r="AC72" i="1"/>
  <c r="AK72" i="1"/>
  <c r="AO72" i="1" s="1"/>
  <c r="AO84" i="1"/>
  <c r="AK84" i="1"/>
  <c r="AG84" i="1"/>
  <c r="AC84" i="1"/>
  <c r="AV102" i="1"/>
  <c r="Z102" i="1"/>
  <c r="AH15" i="1"/>
  <c r="AD41" i="1"/>
  <c r="Z30" i="1"/>
  <c r="AV30" i="1"/>
  <c r="AV46" i="1"/>
  <c r="Z46" i="1"/>
  <c r="Z16" i="1"/>
  <c r="AV16" i="1"/>
  <c r="AV34" i="1"/>
  <c r="Z34" i="1"/>
  <c r="AV44" i="1"/>
  <c r="Z44" i="1"/>
  <c r="AV60" i="1"/>
  <c r="Z60" i="1"/>
  <c r="Z69" i="1"/>
  <c r="AV69" i="1"/>
  <c r="AV81" i="1"/>
  <c r="Z81" i="1"/>
  <c r="AV93" i="1"/>
  <c r="Z93" i="1"/>
  <c r="AA15" i="1"/>
  <c r="AW15" i="1"/>
  <c r="AB15" i="1" s="1"/>
  <c r="AK19" i="1"/>
  <c r="AO19" i="1" s="1"/>
  <c r="AG19" i="1"/>
  <c r="AC19" i="1"/>
  <c r="AV26" i="1"/>
  <c r="Z26" i="1"/>
  <c r="AG31" i="1"/>
  <c r="AK31" i="1"/>
  <c r="AO31" i="1" s="1"/>
  <c r="AC31" i="1"/>
  <c r="AG37" i="1"/>
  <c r="AK37" i="1"/>
  <c r="AO37" i="1" s="1"/>
  <c r="AC37" i="1"/>
  <c r="AG42" i="1"/>
  <c r="AK42" i="1"/>
  <c r="AO42" i="1" s="1"/>
  <c r="AC42" i="1"/>
  <c r="AC57" i="1"/>
  <c r="AG57" i="1"/>
  <c r="AK57" i="1"/>
  <c r="AO57" i="1" s="1"/>
  <c r="AK85" i="1"/>
  <c r="AO85" i="1" s="1"/>
  <c r="AC85" i="1"/>
  <c r="AG85" i="1"/>
  <c r="AK96" i="1"/>
  <c r="AO96" i="1" s="1"/>
  <c r="AG96" i="1"/>
  <c r="AC96" i="1"/>
  <c r="AG35" i="1"/>
  <c r="AK35" i="1"/>
  <c r="AO35" i="1" s="1"/>
  <c r="AC35" i="1"/>
  <c r="AV51" i="1"/>
  <c r="Z51" i="1"/>
  <c r="AM86" i="1"/>
  <c r="AQ86" i="1" s="1"/>
  <c r="AE86" i="1"/>
  <c r="AI86" i="1"/>
  <c r="AV101" i="1"/>
  <c r="Z101" i="1"/>
  <c r="AW64" i="1"/>
  <c r="AB64" i="1" s="1"/>
  <c r="AA64" i="1"/>
  <c r="AK70" i="1"/>
  <c r="AO70" i="1" s="1"/>
  <c r="AG70" i="1"/>
  <c r="AC70" i="1"/>
  <c r="AW79" i="1"/>
  <c r="AB79" i="1" s="1"/>
  <c r="AA79" i="1"/>
  <c r="AG88" i="1"/>
  <c r="AK88" i="1"/>
  <c r="AO88" i="1" s="1"/>
  <c r="AC88" i="1"/>
  <c r="AE104" i="1"/>
  <c r="AM104" i="1"/>
  <c r="AQ104" i="1" s="1"/>
  <c r="AI104" i="1"/>
  <c r="AA41" i="1"/>
  <c r="AW41" i="1"/>
  <c r="AB41" i="1" s="1"/>
  <c r="AG47" i="1"/>
  <c r="AK47" i="1"/>
  <c r="AO47" i="1" s="1"/>
  <c r="AC47" i="1"/>
  <c r="AV54" i="1"/>
  <c r="Z54" i="1"/>
  <c r="AV61" i="1"/>
  <c r="Z61" i="1"/>
  <c r="AW91" i="1"/>
  <c r="AB91" i="1" s="1"/>
  <c r="AA91" i="1"/>
  <c r="AG20" i="1"/>
  <c r="AK20" i="1"/>
  <c r="AO20" i="1" s="1"/>
  <c r="AC20" i="1"/>
  <c r="AA103" i="1"/>
  <c r="AW103" i="1"/>
  <c r="AB103" i="1" s="1"/>
  <c r="AK52" i="1"/>
  <c r="AO52" i="1" s="1"/>
  <c r="AC52" i="1"/>
  <c r="AG52" i="1"/>
  <c r="Z71" i="1"/>
  <c r="AV71" i="1"/>
  <c r="AV78" i="1"/>
  <c r="Z78" i="1"/>
  <c r="AA9" i="1"/>
  <c r="AW9" i="1"/>
  <c r="AB9" i="1" s="1"/>
  <c r="AG66" i="1"/>
  <c r="AK66" i="1"/>
  <c r="AO66" i="1" s="1"/>
  <c r="AC66" i="1"/>
  <c r="AL80" i="1"/>
  <c r="AP80" i="1" s="1"/>
  <c r="AD80" i="1"/>
  <c r="AH80" i="1"/>
  <c r="AM98" i="1"/>
  <c r="AQ98" i="1" s="1"/>
  <c r="AI98" i="1"/>
  <c r="AE98" i="1"/>
  <c r="S54" i="1"/>
  <c r="W54" i="1" s="1"/>
  <c r="K30" i="1"/>
  <c r="N54" i="1"/>
  <c r="J54" i="1"/>
  <c r="N28" i="1"/>
  <c r="J28" i="1"/>
  <c r="J24" i="1"/>
  <c r="R24" i="1"/>
  <c r="V24" i="1" s="1"/>
  <c r="N24" i="1"/>
  <c r="N29" i="1"/>
  <c r="S32" i="1"/>
  <c r="W32" i="1" s="1"/>
  <c r="N34" i="1"/>
  <c r="R39" i="1"/>
  <c r="V39" i="1" s="1"/>
  <c r="R50" i="1"/>
  <c r="V50" i="1" s="1"/>
  <c r="J51" i="1"/>
  <c r="J56" i="1"/>
  <c r="N80" i="1"/>
  <c r="J82" i="1"/>
  <c r="J102" i="1"/>
  <c r="J87" i="1"/>
  <c r="N26" i="1"/>
  <c r="J77" i="1"/>
  <c r="R77" i="1"/>
  <c r="V77" i="1" s="1"/>
  <c r="N57" i="1"/>
  <c r="J57" i="1"/>
  <c r="J47" i="1"/>
  <c r="R47" i="1"/>
  <c r="V47" i="1" s="1"/>
  <c r="R36" i="1"/>
  <c r="V36" i="1" s="1"/>
  <c r="J36" i="1"/>
  <c r="J41" i="1"/>
  <c r="R54" i="1"/>
  <c r="V54" i="1" s="1"/>
  <c r="J55" i="1"/>
  <c r="N86" i="1"/>
  <c r="N104" i="1"/>
  <c r="J71" i="1"/>
  <c r="R66" i="1"/>
  <c r="V66" i="1" s="1"/>
  <c r="S88" i="1"/>
  <c r="W88" i="1" s="1"/>
  <c r="O88" i="1"/>
  <c r="S86" i="1"/>
  <c r="W86" i="1" s="1"/>
  <c r="O86" i="1"/>
  <c r="S73" i="1"/>
  <c r="W73" i="1" s="1"/>
  <c r="O73" i="1"/>
  <c r="S71" i="1"/>
  <c r="W71" i="1" s="1"/>
  <c r="O71" i="1"/>
  <c r="S62" i="1"/>
  <c r="W62" i="1" s="1"/>
  <c r="O62" i="1"/>
  <c r="K62" i="1"/>
  <c r="S60" i="1"/>
  <c r="W60" i="1" s="1"/>
  <c r="O60" i="1"/>
  <c r="K60" i="1"/>
  <c r="O56" i="1"/>
  <c r="S56" i="1"/>
  <c r="W56" i="1" s="1"/>
  <c r="S52" i="1"/>
  <c r="W52" i="1" s="1"/>
  <c r="O52" i="1"/>
  <c r="O50" i="1"/>
  <c r="S50" i="1"/>
  <c r="W50" i="1" s="1"/>
  <c r="O49" i="1"/>
  <c r="K49" i="1"/>
  <c r="O26" i="1"/>
  <c r="S26" i="1"/>
  <c r="W26" i="1" s="1"/>
  <c r="K22" i="1"/>
  <c r="O28" i="1"/>
  <c r="O30" i="1"/>
  <c r="K73" i="1"/>
  <c r="K71" i="1"/>
  <c r="S23" i="1"/>
  <c r="W23" i="1" s="1"/>
  <c r="K26" i="1"/>
  <c r="S49" i="1"/>
  <c r="W49" i="1" s="1"/>
  <c r="J33" i="1"/>
  <c r="N35" i="1"/>
  <c r="J52" i="1"/>
  <c r="N58" i="1"/>
  <c r="N60" i="1"/>
  <c r="J68" i="1"/>
  <c r="R71" i="1"/>
  <c r="V71" i="1" s="1"/>
  <c r="R73" i="1"/>
  <c r="V73" i="1" s="1"/>
  <c r="J75" i="1"/>
  <c r="J78" i="1"/>
  <c r="J86" i="1"/>
  <c r="N88" i="1"/>
  <c r="J92" i="1"/>
  <c r="L101" i="1"/>
  <c r="N36" i="1"/>
  <c r="J10" i="1"/>
  <c r="R10" i="1"/>
  <c r="V10" i="1" s="1"/>
  <c r="H11" i="1"/>
  <c r="K12" i="1"/>
  <c r="R15" i="1"/>
  <c r="V15" i="1" s="1"/>
  <c r="H16" i="1"/>
  <c r="J17" i="1"/>
  <c r="R17" i="1"/>
  <c r="V17" i="1" s="1"/>
  <c r="H18" i="1"/>
  <c r="K19" i="1"/>
  <c r="K21" i="1"/>
  <c r="I23" i="1"/>
  <c r="P83" i="1"/>
  <c r="T83" i="1" s="1"/>
  <c r="L83" i="1"/>
  <c r="P105" i="1"/>
  <c r="T105" i="1" s="1"/>
  <c r="L105" i="1"/>
  <c r="I9" i="1"/>
  <c r="M9" i="1"/>
  <c r="Q9" i="1"/>
  <c r="K10" i="1"/>
  <c r="O10" i="1"/>
  <c r="I11" i="1"/>
  <c r="M11" i="1"/>
  <c r="H12" i="1"/>
  <c r="L12" i="1"/>
  <c r="K13" i="1"/>
  <c r="O13" i="1"/>
  <c r="I14" i="1"/>
  <c r="M14" i="1"/>
  <c r="K15" i="1"/>
  <c r="O15" i="1"/>
  <c r="I16" i="1"/>
  <c r="M16" i="1"/>
  <c r="K17" i="1"/>
  <c r="O17" i="1"/>
  <c r="I18" i="1"/>
  <c r="M18" i="1"/>
  <c r="H19" i="1"/>
  <c r="L19" i="1"/>
  <c r="J20" i="1"/>
  <c r="N20" i="1"/>
  <c r="H21" i="1"/>
  <c r="L21" i="1"/>
  <c r="R22" i="1"/>
  <c r="V22" i="1" s="1"/>
  <c r="S24" i="1"/>
  <c r="W24" i="1" s="1"/>
  <c r="H25" i="1"/>
  <c r="H27" i="1"/>
  <c r="H29" i="1"/>
  <c r="H31" i="1"/>
  <c r="H33" i="1"/>
  <c r="H35" i="1"/>
  <c r="P35" i="1"/>
  <c r="T35" i="1" s="1"/>
  <c r="H37" i="1"/>
  <c r="P37" i="1"/>
  <c r="T37" i="1" s="1"/>
  <c r="H42" i="1"/>
  <c r="R43" i="1"/>
  <c r="V43" i="1" s="1"/>
  <c r="L44" i="1"/>
  <c r="Q50" i="1"/>
  <c r="U50" i="1" s="1"/>
  <c r="M50" i="1"/>
  <c r="I50" i="1"/>
  <c r="H61" i="1"/>
  <c r="S64" i="1"/>
  <c r="W64" i="1" s="1"/>
  <c r="O64" i="1"/>
  <c r="K64" i="1"/>
  <c r="N70" i="1"/>
  <c r="J70" i="1"/>
  <c r="L9" i="1"/>
  <c r="T9" i="1"/>
  <c r="L11" i="1"/>
  <c r="S12" i="1"/>
  <c r="W12" i="1" s="1"/>
  <c r="J13" i="1"/>
  <c r="R13" i="1"/>
  <c r="V13" i="1" s="1"/>
  <c r="H14" i="1"/>
  <c r="P16" i="1"/>
  <c r="T16" i="1" s="1"/>
  <c r="S19" i="1"/>
  <c r="W19" i="1" s="1"/>
  <c r="M20" i="1"/>
  <c r="S21" i="1"/>
  <c r="W21" i="1" s="1"/>
  <c r="H44" i="1"/>
  <c r="R62" i="1"/>
  <c r="V62" i="1" s="1"/>
  <c r="J62" i="1"/>
  <c r="H105" i="1"/>
  <c r="J9" i="1"/>
  <c r="N9" i="1"/>
  <c r="H10" i="1"/>
  <c r="L10" i="1"/>
  <c r="J11" i="1"/>
  <c r="N11" i="1"/>
  <c r="I12" i="1"/>
  <c r="M12" i="1"/>
  <c r="H13" i="1"/>
  <c r="L13" i="1"/>
  <c r="J14" i="1"/>
  <c r="N14" i="1"/>
  <c r="H15" i="1"/>
  <c r="L15" i="1"/>
  <c r="J16" i="1"/>
  <c r="N16" i="1"/>
  <c r="H17" i="1"/>
  <c r="L17" i="1"/>
  <c r="J18" i="1"/>
  <c r="N18" i="1"/>
  <c r="I19" i="1"/>
  <c r="M19" i="1"/>
  <c r="K20" i="1"/>
  <c r="O20" i="1"/>
  <c r="I21" i="1"/>
  <c r="M21" i="1"/>
  <c r="P22" i="1"/>
  <c r="T22" i="1" s="1"/>
  <c r="L22" i="1"/>
  <c r="H22" i="1"/>
  <c r="N22" i="1"/>
  <c r="S22" i="1"/>
  <c r="W22" i="1" s="1"/>
  <c r="Q23" i="1"/>
  <c r="U23" i="1" s="1"/>
  <c r="O24" i="1"/>
  <c r="R26" i="1"/>
  <c r="V26" i="1" s="1"/>
  <c r="R28" i="1"/>
  <c r="V28" i="1" s="1"/>
  <c r="R30" i="1"/>
  <c r="V30" i="1" s="1"/>
  <c r="R32" i="1"/>
  <c r="V32" i="1" s="1"/>
  <c r="H40" i="1"/>
  <c r="L42" i="1"/>
  <c r="J45" i="1"/>
  <c r="H48" i="1"/>
  <c r="N74" i="1"/>
  <c r="R74" i="1"/>
  <c r="V74" i="1" s="1"/>
  <c r="J74" i="1"/>
  <c r="H9" i="1"/>
  <c r="L14" i="1"/>
  <c r="J15" i="1"/>
  <c r="L18" i="1"/>
  <c r="I20" i="1"/>
  <c r="R45" i="1"/>
  <c r="V45" i="1" s="1"/>
  <c r="Q63" i="1"/>
  <c r="U63" i="1" s="1"/>
  <c r="P69" i="1"/>
  <c r="T69" i="1" s="1"/>
  <c r="L69" i="1"/>
  <c r="H83" i="1"/>
  <c r="K9" i="1"/>
  <c r="O9" i="1"/>
  <c r="I10" i="1"/>
  <c r="M10" i="1"/>
  <c r="K11" i="1"/>
  <c r="O11" i="1"/>
  <c r="J12" i="1"/>
  <c r="N12" i="1"/>
  <c r="I13" i="1"/>
  <c r="M13" i="1"/>
  <c r="K14" i="1"/>
  <c r="O14" i="1"/>
  <c r="I15" i="1"/>
  <c r="M15" i="1"/>
  <c r="K16" i="1"/>
  <c r="O16" i="1"/>
  <c r="I17" i="1"/>
  <c r="M17" i="1"/>
  <c r="K18" i="1"/>
  <c r="O18" i="1"/>
  <c r="J19" i="1"/>
  <c r="N19" i="1"/>
  <c r="H20" i="1"/>
  <c r="L20" i="1"/>
  <c r="J21" i="1"/>
  <c r="N21" i="1"/>
  <c r="H34" i="1"/>
  <c r="H36" i="1"/>
  <c r="P61" i="1"/>
  <c r="T61" i="1" s="1"/>
  <c r="N62" i="1"/>
  <c r="I63" i="1"/>
  <c r="R70" i="1"/>
  <c r="V70" i="1" s="1"/>
  <c r="J23" i="1"/>
  <c r="N23" i="1"/>
  <c r="H24" i="1"/>
  <c r="L24" i="1"/>
  <c r="K25" i="1"/>
  <c r="O25" i="1"/>
  <c r="I26" i="1"/>
  <c r="M26" i="1"/>
  <c r="K27" i="1"/>
  <c r="O27" i="1"/>
  <c r="I28" i="1"/>
  <c r="M28" i="1"/>
  <c r="K29" i="1"/>
  <c r="O29" i="1"/>
  <c r="I30" i="1"/>
  <c r="M30" i="1"/>
  <c r="K31" i="1"/>
  <c r="O31" i="1"/>
  <c r="I32" i="1"/>
  <c r="M32" i="1"/>
  <c r="K33" i="1"/>
  <c r="O33" i="1"/>
  <c r="I34" i="1"/>
  <c r="M34" i="1"/>
  <c r="K35" i="1"/>
  <c r="O35" i="1"/>
  <c r="I36" i="1"/>
  <c r="M36" i="1"/>
  <c r="K37" i="1"/>
  <c r="O37" i="1"/>
  <c r="I38" i="1"/>
  <c r="M38" i="1"/>
  <c r="Q38" i="1"/>
  <c r="K39" i="1"/>
  <c r="O39" i="1"/>
  <c r="I40" i="1"/>
  <c r="M40" i="1"/>
  <c r="K41" i="1"/>
  <c r="O41" i="1"/>
  <c r="S41" i="1"/>
  <c r="I42" i="1"/>
  <c r="M42" i="1"/>
  <c r="K43" i="1"/>
  <c r="O43" i="1"/>
  <c r="I44" i="1"/>
  <c r="M44" i="1"/>
  <c r="K45" i="1"/>
  <c r="O45" i="1"/>
  <c r="I46" i="1"/>
  <c r="M46" i="1"/>
  <c r="K47" i="1"/>
  <c r="O47" i="1"/>
  <c r="I48" i="1"/>
  <c r="M48" i="1"/>
  <c r="H49" i="1"/>
  <c r="L49" i="1"/>
  <c r="K50" i="1"/>
  <c r="P50" i="1"/>
  <c r="T50" i="1" s="1"/>
  <c r="M51" i="1"/>
  <c r="R51" i="1"/>
  <c r="V51" i="1" s="1"/>
  <c r="K52" i="1"/>
  <c r="P52" i="1"/>
  <c r="T52" i="1" s="1"/>
  <c r="M53" i="1"/>
  <c r="R53" i="1"/>
  <c r="V53" i="1" s="1"/>
  <c r="K54" i="1"/>
  <c r="P54" i="1"/>
  <c r="T54" i="1" s="1"/>
  <c r="M55" i="1"/>
  <c r="R55" i="1"/>
  <c r="V55" i="1" s="1"/>
  <c r="K56" i="1"/>
  <c r="P56" i="1"/>
  <c r="T56" i="1" s="1"/>
  <c r="M57" i="1"/>
  <c r="R57" i="1"/>
  <c r="V57" i="1" s="1"/>
  <c r="K58" i="1"/>
  <c r="S58" i="1"/>
  <c r="W58" i="1" s="1"/>
  <c r="H59" i="1"/>
  <c r="I61" i="1"/>
  <c r="L63" i="1"/>
  <c r="J64" i="1"/>
  <c r="N66" i="1"/>
  <c r="N72" i="1"/>
  <c r="R72" i="1"/>
  <c r="V72" i="1" s="1"/>
  <c r="H75" i="1"/>
  <c r="R76" i="1"/>
  <c r="V76" i="1" s="1"/>
  <c r="J76" i="1"/>
  <c r="N76" i="1"/>
  <c r="N84" i="1"/>
  <c r="J84" i="1"/>
  <c r="J38" i="1"/>
  <c r="N38" i="1"/>
  <c r="R38" i="1"/>
  <c r="H39" i="1"/>
  <c r="L39" i="1"/>
  <c r="J40" i="1"/>
  <c r="N40" i="1"/>
  <c r="R40" i="1"/>
  <c r="H41" i="1"/>
  <c r="L41" i="1"/>
  <c r="J42" i="1"/>
  <c r="N42" i="1"/>
  <c r="H43" i="1"/>
  <c r="L43" i="1"/>
  <c r="J44" i="1"/>
  <c r="N44" i="1"/>
  <c r="H45" i="1"/>
  <c r="L45" i="1"/>
  <c r="J46" i="1"/>
  <c r="N46" i="1"/>
  <c r="H47" i="1"/>
  <c r="L47" i="1"/>
  <c r="J48" i="1"/>
  <c r="N48" i="1"/>
  <c r="I49" i="1"/>
  <c r="M49" i="1"/>
  <c r="I59" i="1"/>
  <c r="H65" i="1"/>
  <c r="L73" i="1"/>
  <c r="P73" i="1"/>
  <c r="T73" i="1" s="1"/>
  <c r="H73" i="1"/>
  <c r="H77" i="1"/>
  <c r="N98" i="1"/>
  <c r="J98" i="1"/>
  <c r="R98" i="1"/>
  <c r="V98" i="1" s="1"/>
  <c r="K34" i="1"/>
  <c r="O34" i="1"/>
  <c r="I35" i="1"/>
  <c r="M35" i="1"/>
  <c r="K36" i="1"/>
  <c r="O36" i="1"/>
  <c r="I37" i="1"/>
  <c r="M37" i="1"/>
  <c r="K38" i="1"/>
  <c r="O38" i="1"/>
  <c r="I39" i="1"/>
  <c r="M39" i="1"/>
  <c r="K40" i="1"/>
  <c r="O40" i="1"/>
  <c r="I41" i="1"/>
  <c r="M41" i="1"/>
  <c r="K42" i="1"/>
  <c r="O42" i="1"/>
  <c r="S42" i="1"/>
  <c r="I43" i="1"/>
  <c r="M43" i="1"/>
  <c r="K44" i="1"/>
  <c r="O44" i="1"/>
  <c r="I45" i="1"/>
  <c r="M45" i="1"/>
  <c r="K46" i="1"/>
  <c r="O46" i="1"/>
  <c r="I47" i="1"/>
  <c r="M47" i="1"/>
  <c r="K48" i="1"/>
  <c r="O48" i="1"/>
  <c r="J49" i="1"/>
  <c r="N49" i="1"/>
  <c r="P58" i="1"/>
  <c r="T58" i="1" s="1"/>
  <c r="L58" i="1"/>
  <c r="H58" i="1"/>
  <c r="H63" i="1"/>
  <c r="L71" i="1"/>
  <c r="P71" i="1"/>
  <c r="T71" i="1" s="1"/>
  <c r="H71" i="1"/>
  <c r="J72" i="1"/>
  <c r="P75" i="1"/>
  <c r="T75" i="1" s="1"/>
  <c r="R84" i="1"/>
  <c r="V84" i="1" s="1"/>
  <c r="I65" i="1"/>
  <c r="M65" i="1"/>
  <c r="K66" i="1"/>
  <c r="O66" i="1"/>
  <c r="I67" i="1"/>
  <c r="M67" i="1"/>
  <c r="K68" i="1"/>
  <c r="O68" i="1"/>
  <c r="I69" i="1"/>
  <c r="M69" i="1"/>
  <c r="K70" i="1"/>
  <c r="O70" i="1"/>
  <c r="Q71" i="1"/>
  <c r="U71" i="1" s="1"/>
  <c r="M71" i="1"/>
  <c r="I71" i="1"/>
  <c r="H81" i="1"/>
  <c r="R82" i="1"/>
  <c r="V82" i="1" s="1"/>
  <c r="J59" i="1"/>
  <c r="N59" i="1"/>
  <c r="H60" i="1"/>
  <c r="L60" i="1"/>
  <c r="J61" i="1"/>
  <c r="N61" i="1"/>
  <c r="H62" i="1"/>
  <c r="L62" i="1"/>
  <c r="J63" i="1"/>
  <c r="N63" i="1"/>
  <c r="H64" i="1"/>
  <c r="L64" i="1"/>
  <c r="J65" i="1"/>
  <c r="N65" i="1"/>
  <c r="H66" i="1"/>
  <c r="L66" i="1"/>
  <c r="J67" i="1"/>
  <c r="N67" i="1"/>
  <c r="H68" i="1"/>
  <c r="L68" i="1"/>
  <c r="J69" i="1"/>
  <c r="N69" i="1"/>
  <c r="H70" i="1"/>
  <c r="L70" i="1"/>
  <c r="H76" i="1"/>
  <c r="H79" i="1"/>
  <c r="L81" i="1"/>
  <c r="K51" i="1"/>
  <c r="O51" i="1"/>
  <c r="I52" i="1"/>
  <c r="M52" i="1"/>
  <c r="K53" i="1"/>
  <c r="O53" i="1"/>
  <c r="I54" i="1"/>
  <c r="M54" i="1"/>
  <c r="Q54" i="1"/>
  <c r="K55" i="1"/>
  <c r="O55" i="1"/>
  <c r="I56" i="1"/>
  <c r="M56" i="1"/>
  <c r="K57" i="1"/>
  <c r="O57" i="1"/>
  <c r="I58" i="1"/>
  <c r="M58" i="1"/>
  <c r="K59" i="1"/>
  <c r="O59" i="1"/>
  <c r="I60" i="1"/>
  <c r="M60" i="1"/>
  <c r="K61" i="1"/>
  <c r="O61" i="1"/>
  <c r="I62" i="1"/>
  <c r="M62" i="1"/>
  <c r="K63" i="1"/>
  <c r="O63" i="1"/>
  <c r="I64" i="1"/>
  <c r="M64" i="1"/>
  <c r="K65" i="1"/>
  <c r="O65" i="1"/>
  <c r="I66" i="1"/>
  <c r="M66" i="1"/>
  <c r="K67" i="1"/>
  <c r="O67" i="1"/>
  <c r="I68" i="1"/>
  <c r="M68" i="1"/>
  <c r="K69" i="1"/>
  <c r="O69" i="1"/>
  <c r="I70" i="1"/>
  <c r="M70" i="1"/>
  <c r="H85" i="1"/>
  <c r="N90" i="1"/>
  <c r="J90" i="1"/>
  <c r="P97" i="1"/>
  <c r="T97" i="1" s="1"/>
  <c r="L97" i="1"/>
  <c r="H97" i="1"/>
  <c r="K72" i="1"/>
  <c r="O72" i="1"/>
  <c r="I73" i="1"/>
  <c r="M73" i="1"/>
  <c r="K74" i="1"/>
  <c r="O74" i="1"/>
  <c r="I75" i="1"/>
  <c r="M75" i="1"/>
  <c r="K76" i="1"/>
  <c r="O76" i="1"/>
  <c r="I77" i="1"/>
  <c r="M77" i="1"/>
  <c r="K78" i="1"/>
  <c r="O78" i="1"/>
  <c r="I79" i="1"/>
  <c r="M79" i="1"/>
  <c r="K80" i="1"/>
  <c r="O80" i="1"/>
  <c r="I81" i="1"/>
  <c r="M81" i="1"/>
  <c r="K82" i="1"/>
  <c r="O82" i="1"/>
  <c r="I83" i="1"/>
  <c r="M83" i="1"/>
  <c r="K84" i="1"/>
  <c r="O84" i="1"/>
  <c r="I85" i="1"/>
  <c r="R85" i="1"/>
  <c r="V85" i="1" s="1"/>
  <c r="K86" i="1"/>
  <c r="P86" i="1"/>
  <c r="T86" i="1" s="1"/>
  <c r="H87" i="1"/>
  <c r="M87" i="1"/>
  <c r="R87" i="1"/>
  <c r="V87" i="1" s="1"/>
  <c r="K88" i="1"/>
  <c r="P88" i="1"/>
  <c r="T88" i="1" s="1"/>
  <c r="H89" i="1"/>
  <c r="P89" i="1"/>
  <c r="T89" i="1" s="1"/>
  <c r="N94" i="1"/>
  <c r="H95" i="1"/>
  <c r="R96" i="1"/>
  <c r="V96" i="1" s="1"/>
  <c r="H103" i="1"/>
  <c r="R104" i="1"/>
  <c r="V104" i="1" s="1"/>
  <c r="H78" i="1"/>
  <c r="L78" i="1"/>
  <c r="P78" i="1"/>
  <c r="J79" i="1"/>
  <c r="N79" i="1"/>
  <c r="H80" i="1"/>
  <c r="L80" i="1"/>
  <c r="J81" i="1"/>
  <c r="N81" i="1"/>
  <c r="H82" i="1"/>
  <c r="L82" i="1"/>
  <c r="J83" i="1"/>
  <c r="N83" i="1"/>
  <c r="H84" i="1"/>
  <c r="L84" i="1"/>
  <c r="P84" i="1"/>
  <c r="J85" i="1"/>
  <c r="I89" i="1"/>
  <c r="H93" i="1"/>
  <c r="L95" i="1"/>
  <c r="H101" i="1"/>
  <c r="L103" i="1"/>
  <c r="K75" i="1"/>
  <c r="O75" i="1"/>
  <c r="I76" i="1"/>
  <c r="M76" i="1"/>
  <c r="K77" i="1"/>
  <c r="O77" i="1"/>
  <c r="I78" i="1"/>
  <c r="M78" i="1"/>
  <c r="K79" i="1"/>
  <c r="O79" i="1"/>
  <c r="I80" i="1"/>
  <c r="M80" i="1"/>
  <c r="K81" i="1"/>
  <c r="O81" i="1"/>
  <c r="I82" i="1"/>
  <c r="M82" i="1"/>
  <c r="K83" i="1"/>
  <c r="O83" i="1"/>
  <c r="I84" i="1"/>
  <c r="M84" i="1"/>
  <c r="S85" i="1"/>
  <c r="W85" i="1" s="1"/>
  <c r="O85" i="1"/>
  <c r="K85" i="1"/>
  <c r="R89" i="1"/>
  <c r="V89" i="1" s="1"/>
  <c r="N89" i="1"/>
  <c r="J89" i="1"/>
  <c r="K90" i="1"/>
  <c r="O90" i="1"/>
  <c r="I91" i="1"/>
  <c r="M91" i="1"/>
  <c r="K92" i="1"/>
  <c r="O92" i="1"/>
  <c r="I93" i="1"/>
  <c r="M93" i="1"/>
  <c r="K94" i="1"/>
  <c r="O94" i="1"/>
  <c r="I95" i="1"/>
  <c r="M95" i="1"/>
  <c r="K96" i="1"/>
  <c r="O96" i="1"/>
  <c r="I97" i="1"/>
  <c r="M97" i="1"/>
  <c r="K98" i="1"/>
  <c r="O98" i="1"/>
  <c r="I99" i="1"/>
  <c r="M99" i="1"/>
  <c r="K100" i="1"/>
  <c r="O100" i="1"/>
  <c r="I101" i="1"/>
  <c r="M101" i="1"/>
  <c r="K102" i="1"/>
  <c r="O102" i="1"/>
  <c r="I103" i="1"/>
  <c r="M103" i="1"/>
  <c r="K104" i="1"/>
  <c r="O104" i="1"/>
  <c r="I105" i="1"/>
  <c r="M105" i="1"/>
  <c r="H90" i="1"/>
  <c r="L90" i="1"/>
  <c r="J91" i="1"/>
  <c r="N91" i="1"/>
  <c r="H92" i="1"/>
  <c r="L92" i="1"/>
  <c r="J93" i="1"/>
  <c r="N93" i="1"/>
  <c r="H94" i="1"/>
  <c r="L94" i="1"/>
  <c r="J95" i="1"/>
  <c r="N95" i="1"/>
  <c r="R95" i="1"/>
  <c r="H96" i="1"/>
  <c r="L96" i="1"/>
  <c r="J97" i="1"/>
  <c r="N97" i="1"/>
  <c r="H98" i="1"/>
  <c r="L98" i="1"/>
  <c r="J99" i="1"/>
  <c r="N99" i="1"/>
  <c r="H100" i="1"/>
  <c r="L100" i="1"/>
  <c r="J101" i="1"/>
  <c r="N101" i="1"/>
  <c r="H102" i="1"/>
  <c r="L102" i="1"/>
  <c r="J103" i="1"/>
  <c r="N103" i="1"/>
  <c r="H104" i="1"/>
  <c r="L104" i="1"/>
  <c r="J105" i="1"/>
  <c r="N105" i="1"/>
  <c r="I86" i="1"/>
  <c r="M86" i="1"/>
  <c r="K87" i="1"/>
  <c r="O87" i="1"/>
  <c r="I88" i="1"/>
  <c r="M88" i="1"/>
  <c r="K89" i="1"/>
  <c r="O89" i="1"/>
  <c r="I90" i="1"/>
  <c r="M90" i="1"/>
  <c r="K91" i="1"/>
  <c r="O91" i="1"/>
  <c r="I92" i="1"/>
  <c r="M92" i="1"/>
  <c r="K93" i="1"/>
  <c r="O93" i="1"/>
  <c r="I94" i="1"/>
  <c r="M94" i="1"/>
  <c r="K95" i="1"/>
  <c r="O95" i="1"/>
  <c r="I96" i="1"/>
  <c r="M96" i="1"/>
  <c r="K97" i="1"/>
  <c r="O97" i="1"/>
  <c r="I98" i="1"/>
  <c r="M98" i="1"/>
  <c r="K99" i="1"/>
  <c r="O99" i="1"/>
  <c r="I100" i="1"/>
  <c r="M100" i="1"/>
  <c r="K101" i="1"/>
  <c r="O101" i="1"/>
  <c r="I102" i="1"/>
  <c r="M102" i="1"/>
  <c r="K103" i="1"/>
  <c r="O103" i="1"/>
  <c r="I104" i="1"/>
  <c r="M104" i="1"/>
  <c r="K105" i="1"/>
  <c r="O105" i="1"/>
  <c r="AH106" i="1" l="1"/>
  <c r="AL106" i="1"/>
  <c r="AD106" i="1"/>
  <c r="AW71" i="1"/>
  <c r="AB71" i="1" s="1"/>
  <c r="AA71" i="1"/>
  <c r="AI41" i="1"/>
  <c r="AM41" i="1"/>
  <c r="AQ41" i="1" s="1"/>
  <c r="AE41" i="1"/>
  <c r="AF79" i="1"/>
  <c r="AJ79" i="1"/>
  <c r="AN79" i="1"/>
  <c r="AR79" i="1" s="1"/>
  <c r="AM15" i="1"/>
  <c r="AQ15" i="1" s="1"/>
  <c r="AE15" i="1"/>
  <c r="AI15" i="1"/>
  <c r="AA60" i="1"/>
  <c r="AW60" i="1"/>
  <c r="AB60" i="1" s="1"/>
  <c r="AW34" i="1"/>
  <c r="AB34" i="1" s="1"/>
  <c r="AA34" i="1"/>
  <c r="AW100" i="1"/>
  <c r="AB100" i="1" s="1"/>
  <c r="AA100" i="1"/>
  <c r="AN18" i="1"/>
  <c r="AR18" i="1" s="1"/>
  <c r="AJ18" i="1"/>
  <c r="AF18" i="1"/>
  <c r="AP38" i="1"/>
  <c r="AD38" i="1"/>
  <c r="AL38" i="1"/>
  <c r="AH38" i="1"/>
  <c r="AL21" i="1"/>
  <c r="AP21" i="1" s="1"/>
  <c r="AH21" i="1"/>
  <c r="AD21" i="1"/>
  <c r="AW83" i="1"/>
  <c r="AB83" i="1" s="1"/>
  <c r="AA83" i="1"/>
  <c r="AW31" i="1"/>
  <c r="AB31" i="1" s="1"/>
  <c r="AA31" i="1"/>
  <c r="AL19" i="1"/>
  <c r="AP19" i="1" s="1"/>
  <c r="AH19" i="1"/>
  <c r="AD19" i="1"/>
  <c r="AW32" i="1"/>
  <c r="AB32" i="1" s="1"/>
  <c r="AA32" i="1"/>
  <c r="AW63" i="1"/>
  <c r="AB63" i="1" s="1"/>
  <c r="AA63" i="1"/>
  <c r="AN43" i="1"/>
  <c r="AR43" i="1" s="1"/>
  <c r="AJ43" i="1"/>
  <c r="AF43" i="1"/>
  <c r="AI10" i="1"/>
  <c r="AM10" i="1"/>
  <c r="AQ10" i="1" s="1"/>
  <c r="AE10" i="1"/>
  <c r="AI33" i="1"/>
  <c r="AM33" i="1"/>
  <c r="AQ33" i="1" s="1"/>
  <c r="AE33" i="1"/>
  <c r="AL74" i="1"/>
  <c r="AP74" i="1" s="1"/>
  <c r="AH74" i="1"/>
  <c r="AD74" i="1"/>
  <c r="AH27" i="1"/>
  <c r="AD27" i="1"/>
  <c r="AL27" i="1"/>
  <c r="AP27" i="1" s="1"/>
  <c r="AF59" i="1"/>
  <c r="AN59" i="1"/>
  <c r="AR59" i="1" s="1"/>
  <c r="AJ59" i="1"/>
  <c r="AH95" i="1"/>
  <c r="AD95" i="1"/>
  <c r="AL95" i="1"/>
  <c r="AP95" i="1" s="1"/>
  <c r="AL50" i="1"/>
  <c r="AP50" i="1" s="1"/>
  <c r="AH50" i="1"/>
  <c r="AD50" i="1"/>
  <c r="AI14" i="1"/>
  <c r="AM14" i="1"/>
  <c r="AQ14" i="1" s="1"/>
  <c r="AE14" i="1"/>
  <c r="AW40" i="1"/>
  <c r="AB40" i="1" s="1"/>
  <c r="AA40" i="1"/>
  <c r="AL71" i="1"/>
  <c r="AP71" i="1" s="1"/>
  <c r="AH71" i="1"/>
  <c r="AD71" i="1"/>
  <c r="AJ64" i="1"/>
  <c r="AF64" i="1"/>
  <c r="AN64" i="1"/>
  <c r="AR64" i="1" s="1"/>
  <c r="AA69" i="1"/>
  <c r="AW69" i="1"/>
  <c r="AB69" i="1" s="1"/>
  <c r="AA16" i="1"/>
  <c r="AW16" i="1"/>
  <c r="AB16" i="1" s="1"/>
  <c r="AH102" i="1"/>
  <c r="AD102" i="1"/>
  <c r="AL102" i="1"/>
  <c r="AP102" i="1" s="1"/>
  <c r="AL75" i="1"/>
  <c r="AP75" i="1" s="1"/>
  <c r="AH75" i="1"/>
  <c r="AD75" i="1"/>
  <c r="AJ76" i="1"/>
  <c r="AF76" i="1"/>
  <c r="AN76" i="1"/>
  <c r="AR76" i="1" s="1"/>
  <c r="AW38" i="1"/>
  <c r="AB38" i="1" s="1"/>
  <c r="AA38" i="1"/>
  <c r="AD94" i="1"/>
  <c r="AL94" i="1"/>
  <c r="AP94" i="1" s="1"/>
  <c r="AH94" i="1"/>
  <c r="AA37" i="1"/>
  <c r="AW37" i="1"/>
  <c r="AB37" i="1" s="1"/>
  <c r="AW19" i="1"/>
  <c r="AB19" i="1" s="1"/>
  <c r="AA19" i="1"/>
  <c r="AH84" i="1"/>
  <c r="AL84" i="1"/>
  <c r="AP84" i="1" s="1"/>
  <c r="AD84" i="1"/>
  <c r="AL32" i="1"/>
  <c r="AP32" i="1" s="1"/>
  <c r="AH32" i="1"/>
  <c r="AD32" i="1"/>
  <c r="AH63" i="1"/>
  <c r="AD63" i="1"/>
  <c r="AL63" i="1"/>
  <c r="AP63" i="1" s="1"/>
  <c r="AM97" i="1"/>
  <c r="AQ97" i="1" s="1"/>
  <c r="AE97" i="1"/>
  <c r="AI97" i="1"/>
  <c r="AA77" i="1"/>
  <c r="AW77" i="1"/>
  <c r="AB77" i="1" s="1"/>
  <c r="AC106" i="1"/>
  <c r="AK106" i="1"/>
  <c r="AG106" i="1"/>
  <c r="AW87" i="1"/>
  <c r="AB87" i="1" s="1"/>
  <c r="AA87" i="1"/>
  <c r="AI24" i="1"/>
  <c r="AM24" i="1"/>
  <c r="AQ24" i="1" s="1"/>
  <c r="AE24" i="1"/>
  <c r="AD68" i="1"/>
  <c r="AL68" i="1"/>
  <c r="AP68" i="1" s="1"/>
  <c r="AH68" i="1"/>
  <c r="AW35" i="1"/>
  <c r="AB35" i="1" s="1"/>
  <c r="AA35" i="1"/>
  <c r="AW85" i="1"/>
  <c r="AB85" i="1" s="1"/>
  <c r="AA85" i="1"/>
  <c r="AL40" i="1"/>
  <c r="AP40" i="1" s="1"/>
  <c r="AH40" i="1"/>
  <c r="AD40" i="1"/>
  <c r="AL78" i="1"/>
  <c r="AP78" i="1" s="1"/>
  <c r="AH78" i="1"/>
  <c r="AD78" i="1"/>
  <c r="AI103" i="1"/>
  <c r="AE103" i="1"/>
  <c r="AM103" i="1"/>
  <c r="AQ103" i="1" s="1"/>
  <c r="AI91" i="1"/>
  <c r="AM91" i="1"/>
  <c r="AQ91" i="1" s="1"/>
  <c r="AE91" i="1"/>
  <c r="AP54" i="1"/>
  <c r="AH54" i="1"/>
  <c r="AD54" i="1"/>
  <c r="AL54" i="1"/>
  <c r="AD101" i="1"/>
  <c r="AL101" i="1"/>
  <c r="AP101" i="1" s="1"/>
  <c r="AH101" i="1"/>
  <c r="AD26" i="1"/>
  <c r="AL26" i="1"/>
  <c r="AP26" i="1" s="1"/>
  <c r="AH26" i="1"/>
  <c r="AW93" i="1"/>
  <c r="AB93" i="1" s="1"/>
  <c r="AA93" i="1"/>
  <c r="AH69" i="1"/>
  <c r="AD69" i="1"/>
  <c r="AL69" i="1"/>
  <c r="AP69" i="1" s="1"/>
  <c r="AW44" i="1"/>
  <c r="AB44" i="1" s="1"/>
  <c r="AA44" i="1"/>
  <c r="AL16" i="1"/>
  <c r="AP16" i="1" s="1"/>
  <c r="AD16" i="1"/>
  <c r="AH16" i="1"/>
  <c r="AD30" i="1"/>
  <c r="AL30" i="1"/>
  <c r="AP30" i="1" s="1"/>
  <c r="AH30" i="1"/>
  <c r="AW102" i="1"/>
  <c r="AB102" i="1" s="1"/>
  <c r="AA102" i="1"/>
  <c r="AW75" i="1"/>
  <c r="AB75" i="1" s="1"/>
  <c r="AA75" i="1"/>
  <c r="AL45" i="1"/>
  <c r="AP45" i="1" s="1"/>
  <c r="AH45" i="1"/>
  <c r="AD45" i="1"/>
  <c r="AI76" i="1"/>
  <c r="AM76" i="1"/>
  <c r="AQ76" i="1" s="1"/>
  <c r="AE76" i="1"/>
  <c r="AL47" i="1"/>
  <c r="AP47" i="1" s="1"/>
  <c r="AH47" i="1"/>
  <c r="AD47" i="1"/>
  <c r="AL88" i="1"/>
  <c r="AP88" i="1" s="1"/>
  <c r="AH88" i="1"/>
  <c r="AD88" i="1"/>
  <c r="AW62" i="1"/>
  <c r="AB62" i="1" s="1"/>
  <c r="AA62" i="1"/>
  <c r="AL28" i="1"/>
  <c r="AP28" i="1" s="1"/>
  <c r="AH28" i="1"/>
  <c r="AD28" i="1"/>
  <c r="AW94" i="1"/>
  <c r="AB94" i="1" s="1"/>
  <c r="AA94" i="1"/>
  <c r="AA57" i="1"/>
  <c r="AW57" i="1"/>
  <c r="AB57" i="1" s="1"/>
  <c r="AL37" i="1"/>
  <c r="AP37" i="1" s="1"/>
  <c r="AH37" i="1"/>
  <c r="AD37" i="1"/>
  <c r="AD72" i="1"/>
  <c r="AL72" i="1"/>
  <c r="AP72" i="1" s="1"/>
  <c r="AH72" i="1"/>
  <c r="AF55" i="1"/>
  <c r="AN55" i="1"/>
  <c r="AR55" i="1" s="1"/>
  <c r="AJ55" i="1"/>
  <c r="AH73" i="1"/>
  <c r="AD73" i="1"/>
  <c r="AL73" i="1"/>
  <c r="AP73" i="1" s="1"/>
  <c r="AJ97" i="1"/>
  <c r="AF97" i="1"/>
  <c r="AN97" i="1"/>
  <c r="AR97" i="1" s="1"/>
  <c r="AH77" i="1"/>
  <c r="AD77" i="1"/>
  <c r="AL77" i="1"/>
  <c r="AP77" i="1" s="1"/>
  <c r="AA48" i="1"/>
  <c r="AW48" i="1"/>
  <c r="AB48" i="1" s="1"/>
  <c r="AW99" i="1"/>
  <c r="AB99" i="1" s="1"/>
  <c r="AA99" i="1"/>
  <c r="AW65" i="1"/>
  <c r="AB65" i="1" s="1"/>
  <c r="AA65" i="1"/>
  <c r="AI22" i="1"/>
  <c r="AM22" i="1"/>
  <c r="AQ22" i="1" s="1"/>
  <c r="AE22" i="1"/>
  <c r="AL89" i="1"/>
  <c r="AP89" i="1" s="1"/>
  <c r="AH89" i="1"/>
  <c r="AD89" i="1"/>
  <c r="AL67" i="1"/>
  <c r="AP67" i="1" s="1"/>
  <c r="AH67" i="1"/>
  <c r="AD67" i="1"/>
  <c r="AH39" i="1"/>
  <c r="AD39" i="1"/>
  <c r="AL39" i="1"/>
  <c r="AP39" i="1" s="1"/>
  <c r="AL53" i="1"/>
  <c r="AP53" i="1" s="1"/>
  <c r="AH53" i="1"/>
  <c r="AD53" i="1"/>
  <c r="AJ80" i="1"/>
  <c r="AF80" i="1"/>
  <c r="AN80" i="1"/>
  <c r="AR80" i="1" s="1"/>
  <c r="AL52" i="1"/>
  <c r="AP52" i="1" s="1"/>
  <c r="AH52" i="1"/>
  <c r="AD52" i="1"/>
  <c r="AL20" i="1"/>
  <c r="AP20" i="1" s="1"/>
  <c r="AH20" i="1"/>
  <c r="AD20" i="1"/>
  <c r="AH87" i="1"/>
  <c r="AD87" i="1"/>
  <c r="AL87" i="1"/>
  <c r="AP87" i="1" s="1"/>
  <c r="AM58" i="1"/>
  <c r="AQ58" i="1" s="1"/>
  <c r="AE58" i="1"/>
  <c r="AI58" i="1"/>
  <c r="AN24" i="1"/>
  <c r="AR24" i="1" s="1"/>
  <c r="AJ24" i="1"/>
  <c r="AF24" i="1"/>
  <c r="AJ23" i="1"/>
  <c r="AF23" i="1"/>
  <c r="AN23" i="1"/>
  <c r="AR23" i="1" s="1"/>
  <c r="AA96" i="1"/>
  <c r="AW96" i="1"/>
  <c r="AB96" i="1" s="1"/>
  <c r="AN29" i="1"/>
  <c r="AR29" i="1" s="1"/>
  <c r="AJ29" i="1"/>
  <c r="AF29" i="1"/>
  <c r="AW11" i="1"/>
  <c r="AB11" i="1" s="1"/>
  <c r="AB106" i="1" s="1"/>
  <c r="AA11" i="1"/>
  <c r="AJ9" i="1"/>
  <c r="AN9" i="1"/>
  <c r="AR9" i="1" s="1"/>
  <c r="AF9" i="1"/>
  <c r="AL61" i="1"/>
  <c r="AP61" i="1" s="1"/>
  <c r="AH61" i="1"/>
  <c r="AD61" i="1"/>
  <c r="AI64" i="1"/>
  <c r="AM64" i="1"/>
  <c r="AQ64" i="1" s="1"/>
  <c r="AE64" i="1"/>
  <c r="AW51" i="1"/>
  <c r="AB51" i="1" s="1"/>
  <c r="AA51" i="1"/>
  <c r="AW81" i="1"/>
  <c r="AB81" i="1" s="1"/>
  <c r="AA81" i="1"/>
  <c r="AW46" i="1"/>
  <c r="AB46" i="1" s="1"/>
  <c r="AA46" i="1"/>
  <c r="AA70" i="1"/>
  <c r="AW70" i="1"/>
  <c r="AB70" i="1" s="1"/>
  <c r="AL92" i="1"/>
  <c r="AP92" i="1" s="1"/>
  <c r="AH92" i="1"/>
  <c r="AD92" i="1"/>
  <c r="AL42" i="1"/>
  <c r="AP42" i="1" s="1"/>
  <c r="AH42" i="1"/>
  <c r="AD42" i="1"/>
  <c r="AA84" i="1"/>
  <c r="AW84" i="1"/>
  <c r="AB84" i="1" s="1"/>
  <c r="AA105" i="1"/>
  <c r="AW105" i="1"/>
  <c r="AB105" i="1" s="1"/>
  <c r="AW82" i="1"/>
  <c r="AB82" i="1" s="1"/>
  <c r="AA82" i="1"/>
  <c r="AE49" i="1"/>
  <c r="AI49" i="1"/>
  <c r="AM49" i="1"/>
  <c r="AQ49" i="1" s="1"/>
  <c r="AA56" i="1"/>
  <c r="AW56" i="1"/>
  <c r="AB56" i="1" s="1"/>
  <c r="AL36" i="1"/>
  <c r="AP36" i="1" s="1"/>
  <c r="AH36" i="1"/>
  <c r="AD36" i="1"/>
  <c r="AW66" i="1"/>
  <c r="AB66" i="1" s="1"/>
  <c r="AA66" i="1"/>
  <c r="AW68" i="1"/>
  <c r="AB68" i="1" s="1"/>
  <c r="AA68" i="1"/>
  <c r="AH35" i="1"/>
  <c r="AD35" i="1"/>
  <c r="AL35" i="1"/>
  <c r="AP35" i="1" s="1"/>
  <c r="AL85" i="1"/>
  <c r="AP85" i="1" s="1"/>
  <c r="AH85" i="1"/>
  <c r="AD85" i="1"/>
  <c r="AL17" i="1"/>
  <c r="AP17" i="1" s="1"/>
  <c r="AH17" i="1"/>
  <c r="AD17" i="1"/>
  <c r="AE9" i="1"/>
  <c r="AM9" i="1"/>
  <c r="AQ9" i="1" s="1"/>
  <c r="AI9" i="1"/>
  <c r="AF103" i="1"/>
  <c r="AN103" i="1"/>
  <c r="AR103" i="1" s="1"/>
  <c r="AJ103" i="1"/>
  <c r="AW61" i="1"/>
  <c r="AB61" i="1" s="1"/>
  <c r="AA61" i="1"/>
  <c r="AL93" i="1"/>
  <c r="AP93" i="1" s="1"/>
  <c r="AH93" i="1"/>
  <c r="AD93" i="1"/>
  <c r="AL44" i="1"/>
  <c r="AP44" i="1" s="1"/>
  <c r="AH44" i="1"/>
  <c r="AD44" i="1"/>
  <c r="AA30" i="1"/>
  <c r="AW30" i="1"/>
  <c r="AB30" i="1" s="1"/>
  <c r="AA47" i="1"/>
  <c r="AW47" i="1"/>
  <c r="AB47" i="1" s="1"/>
  <c r="AW92" i="1"/>
  <c r="AB92" i="1" s="1"/>
  <c r="AA92" i="1"/>
  <c r="AW21" i="1"/>
  <c r="AB21" i="1" s="1"/>
  <c r="AA21" i="1"/>
  <c r="AL57" i="1"/>
  <c r="AP57" i="1" s="1"/>
  <c r="AH57" i="1"/>
  <c r="AD57" i="1"/>
  <c r="AN10" i="1"/>
  <c r="AR10" i="1" s="1"/>
  <c r="AJ10" i="1"/>
  <c r="AF10" i="1"/>
  <c r="AL99" i="1"/>
  <c r="AP99" i="1" s="1"/>
  <c r="AD99" i="1"/>
  <c r="AH99" i="1"/>
  <c r="AH65" i="1"/>
  <c r="AD65" i="1"/>
  <c r="AL65" i="1"/>
  <c r="AP65" i="1" s="1"/>
  <c r="AN33" i="1"/>
  <c r="AR33" i="1" s="1"/>
  <c r="AJ33" i="1"/>
  <c r="AF33" i="1"/>
  <c r="AW74" i="1"/>
  <c r="AB74" i="1" s="1"/>
  <c r="AA74" i="1"/>
  <c r="AH56" i="1"/>
  <c r="AD56" i="1"/>
  <c r="AL56" i="1"/>
  <c r="AP56" i="1" s="1"/>
  <c r="AW27" i="1"/>
  <c r="AB27" i="1" s="1"/>
  <c r="AA27" i="1"/>
  <c r="AW36" i="1"/>
  <c r="AB36" i="1" s="1"/>
  <c r="AA36" i="1"/>
  <c r="AE80" i="1"/>
  <c r="AM80" i="1"/>
  <c r="AQ80" i="1" s="1"/>
  <c r="AI80" i="1"/>
  <c r="AI59" i="1"/>
  <c r="AE59" i="1"/>
  <c r="AM59" i="1"/>
  <c r="AQ59" i="1" s="1"/>
  <c r="AW20" i="1"/>
  <c r="AB20" i="1" s="1"/>
  <c r="AA20" i="1"/>
  <c r="AW50" i="1"/>
  <c r="AB50" i="1" s="1"/>
  <c r="AA50" i="1"/>
  <c r="AN14" i="1"/>
  <c r="AR14" i="1" s="1"/>
  <c r="AJ14" i="1"/>
  <c r="AF14" i="1"/>
  <c r="AA17" i="1"/>
  <c r="AW17" i="1"/>
  <c r="AB17" i="1" s="1"/>
  <c r="AA78" i="1"/>
  <c r="AW78" i="1"/>
  <c r="AB78" i="1" s="1"/>
  <c r="AN91" i="1"/>
  <c r="AR91" i="1" s="1"/>
  <c r="AJ91" i="1"/>
  <c r="AF91" i="1"/>
  <c r="AW54" i="1"/>
  <c r="AB54" i="1" s="1"/>
  <c r="AA54" i="1"/>
  <c r="AR41" i="1"/>
  <c r="AF41" i="1"/>
  <c r="AJ41" i="1"/>
  <c r="AN41" i="1"/>
  <c r="AE79" i="1"/>
  <c r="AI79" i="1"/>
  <c r="AM79" i="1"/>
  <c r="AQ79" i="1" s="1"/>
  <c r="AW101" i="1"/>
  <c r="AB101" i="1" s="1"/>
  <c r="AA101" i="1"/>
  <c r="AL51" i="1"/>
  <c r="AP51" i="1" s="1"/>
  <c r="AH51" i="1"/>
  <c r="AD51" i="1"/>
  <c r="AW26" i="1"/>
  <c r="AB26" i="1" s="1"/>
  <c r="AA26" i="1"/>
  <c r="AN15" i="1"/>
  <c r="AR15" i="1" s="1"/>
  <c r="AF15" i="1"/>
  <c r="AJ15" i="1"/>
  <c r="AD81" i="1"/>
  <c r="AH81" i="1"/>
  <c r="AL81" i="1"/>
  <c r="AP81" i="1" s="1"/>
  <c r="AH60" i="1"/>
  <c r="AD60" i="1"/>
  <c r="AL60" i="1"/>
  <c r="AP60" i="1" s="1"/>
  <c r="AD34" i="1"/>
  <c r="AL34" i="1"/>
  <c r="AP34" i="1" s="1"/>
  <c r="AH34" i="1"/>
  <c r="AL46" i="1"/>
  <c r="AP46" i="1" s="1"/>
  <c r="AH46" i="1"/>
  <c r="AD46" i="1"/>
  <c r="AW45" i="1"/>
  <c r="AB45" i="1" s="1"/>
  <c r="AA45" i="1"/>
  <c r="AH100" i="1"/>
  <c r="AL100" i="1"/>
  <c r="AP100" i="1" s="1"/>
  <c r="AD100" i="1"/>
  <c r="AA88" i="1"/>
  <c r="AW88" i="1"/>
  <c r="AB88" i="1" s="1"/>
  <c r="AL70" i="1"/>
  <c r="AP70" i="1" s="1"/>
  <c r="AH70" i="1"/>
  <c r="AD70" i="1"/>
  <c r="AI18" i="1"/>
  <c r="AM18" i="1"/>
  <c r="AQ18" i="1" s="1"/>
  <c r="AE18" i="1"/>
  <c r="AH62" i="1"/>
  <c r="AD62" i="1"/>
  <c r="AL62" i="1"/>
  <c r="AP62" i="1" s="1"/>
  <c r="AW28" i="1"/>
  <c r="AB28" i="1" s="1"/>
  <c r="AA28" i="1"/>
  <c r="AL83" i="1"/>
  <c r="AP83" i="1" s="1"/>
  <c r="AD83" i="1"/>
  <c r="AH83" i="1"/>
  <c r="AW42" i="1"/>
  <c r="AB42" i="1" s="1"/>
  <c r="AA42" i="1"/>
  <c r="AH31" i="1"/>
  <c r="AD31" i="1"/>
  <c r="AL31" i="1"/>
  <c r="AP31" i="1" s="1"/>
  <c r="AW72" i="1"/>
  <c r="AB72" i="1" s="1"/>
  <c r="AA72" i="1"/>
  <c r="AI55" i="1"/>
  <c r="AE55" i="1"/>
  <c r="AM55" i="1"/>
  <c r="AQ55" i="1" s="1"/>
  <c r="AD105" i="1"/>
  <c r="AL105" i="1"/>
  <c r="AP105" i="1" s="1"/>
  <c r="AH105" i="1"/>
  <c r="AW73" i="1"/>
  <c r="AB73" i="1" s="1"/>
  <c r="AA73" i="1"/>
  <c r="AE43" i="1"/>
  <c r="AI43" i="1"/>
  <c r="AM43" i="1"/>
  <c r="AQ43" i="1" s="1"/>
  <c r="AH82" i="1"/>
  <c r="AD82" i="1"/>
  <c r="AL82" i="1"/>
  <c r="AP82" i="1" s="1"/>
  <c r="AL48" i="1"/>
  <c r="AP48" i="1" s="1"/>
  <c r="AH48" i="1"/>
  <c r="AD48" i="1"/>
  <c r="AN49" i="1"/>
  <c r="AR49" i="1" s="1"/>
  <c r="AJ49" i="1"/>
  <c r="AF49" i="1"/>
  <c r="AF22" i="1"/>
  <c r="AN22" i="1"/>
  <c r="AR22" i="1" s="1"/>
  <c r="AJ22" i="1"/>
  <c r="AA89" i="1"/>
  <c r="AW89" i="1"/>
  <c r="AB89" i="1" s="1"/>
  <c r="AW67" i="1"/>
  <c r="AB67" i="1" s="1"/>
  <c r="AA67" i="1"/>
  <c r="AW39" i="1"/>
  <c r="AB39" i="1" s="1"/>
  <c r="AA39" i="1"/>
  <c r="AW53" i="1"/>
  <c r="AB53" i="1" s="1"/>
  <c r="AA53" i="1"/>
  <c r="AL66" i="1"/>
  <c r="AP66" i="1" s="1"/>
  <c r="AH66" i="1"/>
  <c r="AD66" i="1"/>
  <c r="AW52" i="1"/>
  <c r="AB52" i="1" s="1"/>
  <c r="AA52" i="1"/>
  <c r="AW95" i="1"/>
  <c r="AB95" i="1" s="1"/>
  <c r="AA95" i="1"/>
  <c r="AN58" i="1"/>
  <c r="AR58" i="1" s="1"/>
  <c r="AJ58" i="1"/>
  <c r="AF58" i="1"/>
  <c r="AM23" i="1"/>
  <c r="AQ23" i="1" s="1"/>
  <c r="AE23" i="1"/>
  <c r="AI23" i="1"/>
  <c r="AD96" i="1"/>
  <c r="AL96" i="1"/>
  <c r="AP96" i="1" s="1"/>
  <c r="AH96" i="1"/>
  <c r="AM29" i="1"/>
  <c r="AQ29" i="1" s="1"/>
  <c r="AI29" i="1"/>
  <c r="AE29" i="1"/>
  <c r="AL11" i="1"/>
  <c r="AP11" i="1" s="1"/>
  <c r="AH11" i="1"/>
  <c r="AD11" i="1"/>
  <c r="AN106" i="1" l="1"/>
  <c r="AJ106" i="1"/>
  <c r="AF106" i="1"/>
  <c r="AM53" i="1"/>
  <c r="AQ53" i="1" s="1"/>
  <c r="AI53" i="1"/>
  <c r="AE53" i="1"/>
  <c r="AJ72" i="1"/>
  <c r="AF72" i="1"/>
  <c r="AN72" i="1"/>
  <c r="AR72" i="1" s="1"/>
  <c r="AM54" i="1"/>
  <c r="AQ54" i="1" s="1"/>
  <c r="AI54" i="1"/>
  <c r="AE54" i="1"/>
  <c r="AM17" i="1"/>
  <c r="AQ17" i="1" s="1"/>
  <c r="AE17" i="1"/>
  <c r="AI17" i="1"/>
  <c r="AI50" i="1"/>
  <c r="AM50" i="1"/>
  <c r="AQ50" i="1" s="1"/>
  <c r="AE50" i="1"/>
  <c r="AM92" i="1"/>
  <c r="AQ92" i="1" s="1"/>
  <c r="AE92" i="1"/>
  <c r="AI92" i="1"/>
  <c r="AA106" i="1"/>
  <c r="AN105" i="1"/>
  <c r="AR105" i="1" s="1"/>
  <c r="AF105" i="1"/>
  <c r="AJ105" i="1"/>
  <c r="AM51" i="1"/>
  <c r="AQ51" i="1" s="1"/>
  <c r="AI51" i="1"/>
  <c r="AE51" i="1"/>
  <c r="AM11" i="1"/>
  <c r="AQ11" i="1" s="1"/>
  <c r="AE11" i="1"/>
  <c r="AI11" i="1"/>
  <c r="AN65" i="1"/>
  <c r="AR65" i="1" s="1"/>
  <c r="AJ65" i="1"/>
  <c r="AF65" i="1"/>
  <c r="AI57" i="1"/>
  <c r="AM57" i="1"/>
  <c r="AQ57" i="1" s="1"/>
  <c r="AE57" i="1"/>
  <c r="AM75" i="1"/>
  <c r="AQ75" i="1" s="1"/>
  <c r="AE75" i="1"/>
  <c r="AI75" i="1"/>
  <c r="AF93" i="1"/>
  <c r="AN93" i="1"/>
  <c r="AR93" i="1" s="1"/>
  <c r="AJ93" i="1"/>
  <c r="AF85" i="1"/>
  <c r="AN85" i="1"/>
  <c r="AR85" i="1" s="1"/>
  <c r="AJ85" i="1"/>
  <c r="AI40" i="1"/>
  <c r="AM40" i="1"/>
  <c r="AE40" i="1"/>
  <c r="AQ40" i="1"/>
  <c r="AN95" i="1"/>
  <c r="AR95" i="1" s="1"/>
  <c r="AJ95" i="1"/>
  <c r="AF95" i="1"/>
  <c r="AM39" i="1"/>
  <c r="AQ39" i="1" s="1"/>
  <c r="AE39" i="1"/>
  <c r="AI39" i="1"/>
  <c r="AF89" i="1"/>
  <c r="AN89" i="1"/>
  <c r="AR89" i="1" s="1"/>
  <c r="AJ89" i="1"/>
  <c r="AN28" i="1"/>
  <c r="AR28" i="1" s="1"/>
  <c r="AJ28" i="1"/>
  <c r="AF28" i="1"/>
  <c r="AN45" i="1"/>
  <c r="AR45" i="1" s="1"/>
  <c r="AJ45" i="1"/>
  <c r="AF45" i="1"/>
  <c r="AI26" i="1"/>
  <c r="AE26" i="1"/>
  <c r="AM26" i="1"/>
  <c r="AQ26" i="1" s="1"/>
  <c r="AI78" i="1"/>
  <c r="AM78" i="1"/>
  <c r="AQ78" i="1" s="1"/>
  <c r="AE78" i="1"/>
  <c r="AE20" i="1"/>
  <c r="AM20" i="1"/>
  <c r="AQ20" i="1" s="1"/>
  <c r="AI20" i="1"/>
  <c r="AM36" i="1"/>
  <c r="AQ36" i="1" s="1"/>
  <c r="AI36" i="1"/>
  <c r="AE36" i="1"/>
  <c r="AN74" i="1"/>
  <c r="AR74" i="1" s="1"/>
  <c r="AJ74" i="1"/>
  <c r="AF74" i="1"/>
  <c r="AI21" i="1"/>
  <c r="AE21" i="1"/>
  <c r="AM21" i="1"/>
  <c r="AQ21" i="1" s="1"/>
  <c r="AN47" i="1"/>
  <c r="AR47" i="1" s="1"/>
  <c r="AJ47" i="1"/>
  <c r="AF47" i="1"/>
  <c r="AI68" i="1"/>
  <c r="AM68" i="1"/>
  <c r="AQ68" i="1" s="1"/>
  <c r="AE68" i="1"/>
  <c r="AM56" i="1"/>
  <c r="AQ56" i="1" s="1"/>
  <c r="AE56" i="1"/>
  <c r="AI56" i="1"/>
  <c r="AM82" i="1"/>
  <c r="AQ82" i="1" s="1"/>
  <c r="AI82" i="1"/>
  <c r="AE82" i="1"/>
  <c r="AN84" i="1"/>
  <c r="AR84" i="1" s="1"/>
  <c r="AJ84" i="1"/>
  <c r="AF84" i="1"/>
  <c r="AN70" i="1"/>
  <c r="AR70" i="1" s="1"/>
  <c r="AJ70" i="1"/>
  <c r="AF70" i="1"/>
  <c r="AI81" i="1"/>
  <c r="AM81" i="1"/>
  <c r="AQ81" i="1" s="1"/>
  <c r="AE81" i="1"/>
  <c r="AI96" i="1"/>
  <c r="AE96" i="1"/>
  <c r="AM96" i="1"/>
  <c r="AQ96" i="1" s="1"/>
  <c r="AF99" i="1"/>
  <c r="AN99" i="1"/>
  <c r="AR99" i="1" s="1"/>
  <c r="AJ99" i="1"/>
  <c r="AJ94" i="1"/>
  <c r="AF94" i="1"/>
  <c r="AN94" i="1"/>
  <c r="AR94" i="1" s="1"/>
  <c r="AE62" i="1"/>
  <c r="AI62" i="1"/>
  <c r="AM62" i="1"/>
  <c r="AQ62" i="1" s="1"/>
  <c r="AM102" i="1"/>
  <c r="AQ102" i="1" s="1"/>
  <c r="AE102" i="1"/>
  <c r="AI102" i="1"/>
  <c r="AM44" i="1"/>
  <c r="AQ44" i="1" s="1"/>
  <c r="AE44" i="1"/>
  <c r="AI44" i="1"/>
  <c r="AJ35" i="1"/>
  <c r="AF35" i="1"/>
  <c r="AN35" i="1"/>
  <c r="AR35" i="1" s="1"/>
  <c r="AN87" i="1"/>
  <c r="AR87" i="1" s="1"/>
  <c r="AJ87" i="1"/>
  <c r="AF87" i="1"/>
  <c r="AN77" i="1"/>
  <c r="AR77" i="1" s="1"/>
  <c r="AJ77" i="1"/>
  <c r="AF77" i="1"/>
  <c r="AN37" i="1"/>
  <c r="AR37" i="1" s="1"/>
  <c r="AJ37" i="1"/>
  <c r="AF37" i="1"/>
  <c r="AN16" i="1"/>
  <c r="AR16" i="1" s="1"/>
  <c r="AJ16" i="1"/>
  <c r="AF16" i="1"/>
  <c r="AF63" i="1"/>
  <c r="AN63" i="1"/>
  <c r="AR63" i="1" s="1"/>
  <c r="AJ63" i="1"/>
  <c r="AM83" i="1"/>
  <c r="AQ83" i="1" s="1"/>
  <c r="AE83" i="1"/>
  <c r="AI83" i="1"/>
  <c r="AE100" i="1"/>
  <c r="AM100" i="1"/>
  <c r="AQ100" i="1" s="1"/>
  <c r="AI100" i="1"/>
  <c r="AJ60" i="1"/>
  <c r="AF60" i="1"/>
  <c r="AN60" i="1"/>
  <c r="AR60" i="1" s="1"/>
  <c r="AF71" i="1"/>
  <c r="AN71" i="1"/>
  <c r="AR71" i="1" s="1"/>
  <c r="AJ71" i="1"/>
  <c r="AI52" i="1"/>
  <c r="AM52" i="1"/>
  <c r="AQ52" i="1" s="1"/>
  <c r="AE52" i="1"/>
  <c r="AJ39" i="1"/>
  <c r="AF39" i="1"/>
  <c r="AN39" i="1"/>
  <c r="AR39" i="1" s="1"/>
  <c r="AI89" i="1"/>
  <c r="AE89" i="1"/>
  <c r="AM89" i="1"/>
  <c r="AQ89" i="1" s="1"/>
  <c r="AM73" i="1"/>
  <c r="AQ73" i="1" s="1"/>
  <c r="AE73" i="1"/>
  <c r="AI73" i="1"/>
  <c r="AI72" i="1"/>
  <c r="AM72" i="1"/>
  <c r="AQ72" i="1" s="1"/>
  <c r="AE72" i="1"/>
  <c r="AF26" i="1"/>
  <c r="AN26" i="1"/>
  <c r="AR26" i="1" s="1"/>
  <c r="AJ26" i="1"/>
  <c r="AI101" i="1"/>
  <c r="AE101" i="1"/>
  <c r="AM101" i="1"/>
  <c r="AQ101" i="1" s="1"/>
  <c r="AN17" i="1"/>
  <c r="AR17" i="1" s="1"/>
  <c r="AF17" i="1"/>
  <c r="AJ17" i="1"/>
  <c r="AJ20" i="1"/>
  <c r="AN20" i="1"/>
  <c r="AR20" i="1" s="1"/>
  <c r="AF20" i="1"/>
  <c r="AN36" i="1"/>
  <c r="AR36" i="1" s="1"/>
  <c r="AJ36" i="1"/>
  <c r="AF36" i="1"/>
  <c r="AN21" i="1"/>
  <c r="AR21" i="1" s="1"/>
  <c r="AJ21" i="1"/>
  <c r="AF21" i="1"/>
  <c r="AM47" i="1"/>
  <c r="AQ47" i="1" s="1"/>
  <c r="AI47" i="1"/>
  <c r="AE47" i="1"/>
  <c r="AJ68" i="1"/>
  <c r="AF68" i="1"/>
  <c r="AN68" i="1"/>
  <c r="AR68" i="1" s="1"/>
  <c r="AJ82" i="1"/>
  <c r="AN82" i="1"/>
  <c r="AR82" i="1" s="1"/>
  <c r="AF82" i="1"/>
  <c r="AE84" i="1"/>
  <c r="AM84" i="1"/>
  <c r="AQ84" i="1" s="1"/>
  <c r="AI84" i="1"/>
  <c r="AI70" i="1"/>
  <c r="AM70" i="1"/>
  <c r="AQ70" i="1" s="1"/>
  <c r="AE70" i="1"/>
  <c r="AN81" i="1"/>
  <c r="AR81" i="1" s="1"/>
  <c r="AF81" i="1"/>
  <c r="AJ81" i="1"/>
  <c r="AM65" i="1"/>
  <c r="AQ65" i="1" s="1"/>
  <c r="AE65" i="1"/>
  <c r="AI65" i="1"/>
  <c r="AN48" i="1"/>
  <c r="AR48" i="1" s="1"/>
  <c r="AJ48" i="1"/>
  <c r="AF48" i="1"/>
  <c r="AN57" i="1"/>
  <c r="AR57" i="1" s="1"/>
  <c r="AJ57" i="1"/>
  <c r="AF57" i="1"/>
  <c r="AN62" i="1"/>
  <c r="AR62" i="1" s="1"/>
  <c r="AJ62" i="1"/>
  <c r="AF62" i="1"/>
  <c r="AJ102" i="1"/>
  <c r="AF102" i="1"/>
  <c r="AN102" i="1"/>
  <c r="AR102" i="1" s="1"/>
  <c r="AN44" i="1"/>
  <c r="AR44" i="1" s="1"/>
  <c r="AJ44" i="1"/>
  <c r="AF44" i="1"/>
  <c r="AI93" i="1"/>
  <c r="AE93" i="1"/>
  <c r="AM93" i="1"/>
  <c r="AQ93" i="1" s="1"/>
  <c r="AI85" i="1"/>
  <c r="AE85" i="1"/>
  <c r="AM85" i="1"/>
  <c r="AQ85" i="1" s="1"/>
  <c r="AM77" i="1"/>
  <c r="AQ77" i="1" s="1"/>
  <c r="AE77" i="1"/>
  <c r="AI77" i="1"/>
  <c r="AE37" i="1"/>
  <c r="AM37" i="1"/>
  <c r="AQ37" i="1" s="1"/>
  <c r="AI37" i="1"/>
  <c r="AQ38" i="1"/>
  <c r="AI38" i="1"/>
  <c r="AM38" i="1"/>
  <c r="AE38" i="1"/>
  <c r="AI16" i="1"/>
  <c r="AM16" i="1"/>
  <c r="AQ16" i="1" s="1"/>
  <c r="AE16" i="1"/>
  <c r="AM32" i="1"/>
  <c r="AQ32" i="1" s="1"/>
  <c r="AI32" i="1"/>
  <c r="AE32" i="1"/>
  <c r="AF83" i="1"/>
  <c r="AJ83" i="1"/>
  <c r="AN83" i="1"/>
  <c r="AR83" i="1" s="1"/>
  <c r="AJ100" i="1"/>
  <c r="AN100" i="1"/>
  <c r="AR100" i="1" s="1"/>
  <c r="AF100" i="1"/>
  <c r="AM60" i="1"/>
  <c r="AQ60" i="1" s="1"/>
  <c r="AE60" i="1"/>
  <c r="AI60" i="1"/>
  <c r="AN52" i="1"/>
  <c r="AR52" i="1" s="1"/>
  <c r="AJ52" i="1"/>
  <c r="AF52" i="1"/>
  <c r="AM67" i="1"/>
  <c r="AQ67" i="1" s="1"/>
  <c r="AE67" i="1"/>
  <c r="AI67" i="1"/>
  <c r="AN73" i="1"/>
  <c r="AR73" i="1" s="1"/>
  <c r="AJ73" i="1"/>
  <c r="AF73" i="1"/>
  <c r="AI42" i="1"/>
  <c r="AM42" i="1"/>
  <c r="AQ42" i="1" s="1"/>
  <c r="AE42" i="1"/>
  <c r="AN88" i="1"/>
  <c r="AR88" i="1" s="1"/>
  <c r="AJ88" i="1"/>
  <c r="AF88" i="1"/>
  <c r="AN101" i="1"/>
  <c r="AR101" i="1" s="1"/>
  <c r="AF101" i="1"/>
  <c r="AJ101" i="1"/>
  <c r="AE27" i="1"/>
  <c r="AM27" i="1"/>
  <c r="AQ27" i="1" s="1"/>
  <c r="AI27" i="1"/>
  <c r="AF30" i="1"/>
  <c r="AN30" i="1"/>
  <c r="AR30" i="1" s="1"/>
  <c r="AJ30" i="1"/>
  <c r="AI61" i="1"/>
  <c r="AM61" i="1"/>
  <c r="AQ61" i="1" s="1"/>
  <c r="AE61" i="1"/>
  <c r="AE66" i="1"/>
  <c r="AM66" i="1"/>
  <c r="AQ66" i="1" s="1"/>
  <c r="AI66" i="1"/>
  <c r="AI46" i="1"/>
  <c r="AM46" i="1"/>
  <c r="AQ46" i="1" s="1"/>
  <c r="AE46" i="1"/>
  <c r="AM48" i="1"/>
  <c r="AQ48" i="1" s="1"/>
  <c r="AE48" i="1"/>
  <c r="AI48" i="1"/>
  <c r="AM19" i="1"/>
  <c r="AQ19" i="1" s="1"/>
  <c r="AE19" i="1"/>
  <c r="AI19" i="1"/>
  <c r="AF38" i="1"/>
  <c r="AN38" i="1"/>
  <c r="AR38" i="1" s="1"/>
  <c r="AJ38" i="1"/>
  <c r="AN69" i="1"/>
  <c r="AR69" i="1" s="1"/>
  <c r="AJ69" i="1"/>
  <c r="AF69" i="1"/>
  <c r="AN32" i="1"/>
  <c r="AR32" i="1" s="1"/>
  <c r="AJ32" i="1"/>
  <c r="AF32" i="1"/>
  <c r="AI31" i="1"/>
  <c r="AM31" i="1"/>
  <c r="AQ31" i="1" s="1"/>
  <c r="AE31" i="1"/>
  <c r="AI34" i="1"/>
  <c r="AM34" i="1"/>
  <c r="AQ34" i="1" s="1"/>
  <c r="AE34" i="1"/>
  <c r="AI95" i="1"/>
  <c r="AM95" i="1"/>
  <c r="AE95" i="1"/>
  <c r="AQ95" i="1"/>
  <c r="AN53" i="1"/>
  <c r="AR53" i="1" s="1"/>
  <c r="AJ53" i="1"/>
  <c r="AF53" i="1"/>
  <c r="AF67" i="1"/>
  <c r="AN67" i="1"/>
  <c r="AR67" i="1" s="1"/>
  <c r="AJ67" i="1"/>
  <c r="AR42" i="1"/>
  <c r="AN42" i="1"/>
  <c r="AJ42" i="1"/>
  <c r="AF42" i="1"/>
  <c r="AI28" i="1"/>
  <c r="AE28" i="1"/>
  <c r="AM28" i="1"/>
  <c r="AQ28" i="1" s="1"/>
  <c r="AM88" i="1"/>
  <c r="AQ88" i="1" s="1"/>
  <c r="AE88" i="1"/>
  <c r="AI88" i="1"/>
  <c r="AE45" i="1"/>
  <c r="AI45" i="1"/>
  <c r="AM45" i="1"/>
  <c r="AQ45" i="1" s="1"/>
  <c r="AN54" i="1"/>
  <c r="AR54" i="1" s="1"/>
  <c r="AJ54" i="1"/>
  <c r="AF54" i="1"/>
  <c r="AN78" i="1"/>
  <c r="AR78" i="1" s="1"/>
  <c r="AJ78" i="1"/>
  <c r="AF78" i="1"/>
  <c r="AN50" i="1"/>
  <c r="AR50" i="1" s="1"/>
  <c r="AJ50" i="1"/>
  <c r="AF50" i="1"/>
  <c r="AJ27" i="1"/>
  <c r="AF27" i="1"/>
  <c r="AN27" i="1"/>
  <c r="AR27" i="1" s="1"/>
  <c r="AI74" i="1"/>
  <c r="AE74" i="1"/>
  <c r="AM74" i="1"/>
  <c r="AQ74" i="1" s="1"/>
  <c r="AN92" i="1"/>
  <c r="AR92" i="1" s="1"/>
  <c r="AJ92" i="1"/>
  <c r="AF92" i="1"/>
  <c r="AE30" i="1"/>
  <c r="AM30" i="1"/>
  <c r="AQ30" i="1" s="1"/>
  <c r="AI30" i="1"/>
  <c r="AN61" i="1"/>
  <c r="AR61" i="1" s="1"/>
  <c r="AJ61" i="1"/>
  <c r="AF61" i="1"/>
  <c r="AN66" i="1"/>
  <c r="AR66" i="1" s="1"/>
  <c r="AJ66" i="1"/>
  <c r="AF66" i="1"/>
  <c r="AJ56" i="1"/>
  <c r="AF56" i="1"/>
  <c r="AN56" i="1"/>
  <c r="AR56" i="1" s="1"/>
  <c r="AI105" i="1"/>
  <c r="AE105" i="1"/>
  <c r="AM105" i="1"/>
  <c r="AQ105" i="1" s="1"/>
  <c r="AN46" i="1"/>
  <c r="AR46" i="1" s="1"/>
  <c r="AJ46" i="1"/>
  <c r="AF46" i="1"/>
  <c r="AN51" i="1"/>
  <c r="AR51" i="1" s="1"/>
  <c r="AJ51" i="1"/>
  <c r="AF51" i="1"/>
  <c r="AN11" i="1"/>
  <c r="AR11" i="1" s="1"/>
  <c r="AF11" i="1"/>
  <c r="AJ11" i="1"/>
  <c r="AN96" i="1"/>
  <c r="AR96" i="1" s="1"/>
  <c r="AF96" i="1"/>
  <c r="AJ96" i="1"/>
  <c r="AI99" i="1"/>
  <c r="AM99" i="1"/>
  <c r="AQ99" i="1" s="1"/>
  <c r="AE99" i="1"/>
  <c r="AM94" i="1"/>
  <c r="AQ94" i="1" s="1"/>
  <c r="AE94" i="1"/>
  <c r="AI94" i="1"/>
  <c r="AF75" i="1"/>
  <c r="AN75" i="1"/>
  <c r="AR75" i="1" s="1"/>
  <c r="AJ75" i="1"/>
  <c r="AM35" i="1"/>
  <c r="AQ35" i="1" s="1"/>
  <c r="AI35" i="1"/>
  <c r="AE35" i="1"/>
  <c r="AI87" i="1"/>
  <c r="AM87" i="1"/>
  <c r="AQ87" i="1" s="1"/>
  <c r="AE87" i="1"/>
  <c r="AN19" i="1"/>
  <c r="AR19" i="1" s="1"/>
  <c r="AF19" i="1"/>
  <c r="AJ19" i="1"/>
  <c r="AM69" i="1"/>
  <c r="AQ69" i="1" s="1"/>
  <c r="AE69" i="1"/>
  <c r="AI69" i="1"/>
  <c r="AN40" i="1"/>
  <c r="AR40" i="1" s="1"/>
  <c r="AJ40" i="1"/>
  <c r="AF40" i="1"/>
  <c r="AM63" i="1"/>
  <c r="AQ63" i="1" s="1"/>
  <c r="AE63" i="1"/>
  <c r="AI63" i="1"/>
  <c r="AJ31" i="1"/>
  <c r="AF31" i="1"/>
  <c r="AN31" i="1"/>
  <c r="AR31" i="1" s="1"/>
  <c r="AF34" i="1"/>
  <c r="AN34" i="1"/>
  <c r="AR34" i="1" s="1"/>
  <c r="AJ34" i="1"/>
  <c r="AM71" i="1"/>
  <c r="AQ71" i="1" s="1"/>
  <c r="AE71" i="1"/>
  <c r="AI71" i="1"/>
  <c r="AM106" i="1" l="1"/>
  <c r="AE106" i="1"/>
  <c r="AI106" i="1"/>
</calcChain>
</file>

<file path=xl/sharedStrings.xml><?xml version="1.0" encoding="utf-8"?>
<sst xmlns="http://schemas.openxmlformats.org/spreadsheetml/2006/main" count="208" uniqueCount="123">
  <si>
    <t>№</t>
  </si>
  <si>
    <t>2011 г. (факт)</t>
  </si>
  <si>
    <t>2012 г.(план)</t>
  </si>
  <si>
    <t>2013 г.(прогноз)</t>
  </si>
  <si>
    <t>2014 г.(прогноз)</t>
  </si>
  <si>
    <t>2015 г.(прогноз)</t>
  </si>
  <si>
    <t>Министерство образования и науки Республики Татарстан</t>
  </si>
  <si>
    <t>ГБСУУ для детей и подростков с девиантным поведением закрытого типа "Республиканская специальная общеобразовательная школа"</t>
  </si>
  <si>
    <t>ГУ "Республиканский центр усыновления, опеки и  попечительства"</t>
  </si>
  <si>
    <t xml:space="preserve">ГУ Республиканская психолого-медико-педагогическая консультация </t>
  </si>
  <si>
    <t xml:space="preserve">ГУ Республиканский Центр образования, социальной реабилитации и профессиональной подготовки слепых и слабовидящих </t>
  </si>
  <si>
    <t>ГБС(К)ОУ «Казанская специальная (коррекционная) общеобразовательная школа-интернат № 172 III, IV видов»</t>
  </si>
  <si>
    <t>ГБС(К)ОУ "Зеленодольская специальная (коррекционная) общеобразовательная  школа № 2 VIII вида"</t>
  </si>
  <si>
    <t>ГБС(К)ОУ  "Набережночелнинская специальная (коррекционная) общеобразовательная  школа № 75  III-IV вида для детей с нарушением зрения"</t>
  </si>
  <si>
    <t>ГБС(К)ОУ "Набережночелнинская специальная (коррекционная) общеобразовательная  школа № 69 VIII вида"</t>
  </si>
  <si>
    <t>ГБС(К)ОУ "Нижнекамская специальная (коррекционная) общеобразовательная  школа-интернат № 23 VIII вида"</t>
  </si>
  <si>
    <t>ГБС(К)ОУ "Набережночелнинская специальная (коррекционная) общеобразовательная  школа № 68 VIII вида"</t>
  </si>
  <si>
    <t>ГБС(К)ОУ «Чистопольская специальная (коррекционная) общеобразовательная школа № 10 VIII вида»</t>
  </si>
  <si>
    <t>ГБС(К)ОУ «Бугульминская специальная (коррекционная) общеобразовательная школа № 10 VIII вида»</t>
  </si>
  <si>
    <t>ГБС(К)ОУ  "Азнакаевская специальная (коррекционная) общеобразовательная  школа VIII вида"</t>
  </si>
  <si>
    <t>ГБС(К)ОУ "Нижнекамская специальная (коррекционная) общеобразовательная  школа № 18 VIII вида"</t>
  </si>
  <si>
    <t>ГБС(К)ОУ «Специальная (коррекционная) общеобразовательная школа № 61 VIII вида» г.Казани</t>
  </si>
  <si>
    <t>ГБООУ санаторного типа  "Санаторная школа-интернат №90 для тубинфицированных и тубконтактных детей"</t>
  </si>
  <si>
    <t>ГБС(К)ОУ «Казанская специальная (коррекционная) общеобразовательная школа № 76 VIII вида»</t>
  </si>
  <si>
    <t>ГБС(К)ОУ "Набережночелнинская специальная (коррекционная) общеобразовательная  школа № 67 VIII вида"</t>
  </si>
  <si>
    <t>ГБС(К)ОУ «Менделеевская специальная (коррекционная) общеобразовательная школа VIII вида»</t>
  </si>
  <si>
    <t>ГБС(К)ОУ «Лениногорская специальная (коррекционная) общеобразовательная школа № 14 VIII вида»</t>
  </si>
  <si>
    <t>ГБС(К)ОУ «Елабужская специальная (коррекционная) общеобразовательная школа VIII вида № 7»</t>
  </si>
  <si>
    <t>ГБС(К)ОУ "Набережночелнинская специальная (коррекционная) общеобразовательная  школа № 87 IV вида  для детей с нарушением зрения"</t>
  </si>
  <si>
    <t>ГБС(К)ОУ  "Альметьевская  специальная (коррекционная) общеобразовательная  школа № 19 VIII вида"</t>
  </si>
  <si>
    <t>ГБС(К)ОУ  "Набережночелнинская специальная (коррекционная) общеобразовательная  школа № 88 I вида"</t>
  </si>
  <si>
    <t>ГБС(К)ОУ «Заинская специальная (коррекционная) общеобразовательная школа VIII вида»</t>
  </si>
  <si>
    <t>ГБС(К)ОУ «Казанская специальная (коррекционная) общеобразовательная школа № 142 VIII вида»</t>
  </si>
  <si>
    <t>ГБС(К)ОУ "Набережночелнинская специальная (коррекционная) начальная  школа - детский сад V вида"</t>
  </si>
  <si>
    <t>ГБС(К)ОУ «Агрызская специальная (коррекционная) общеобразовательная школа-интернат VIII вида»</t>
  </si>
  <si>
    <t>ГБС(К)ОУ «Актюбинская специальная (коррекционная) общеобразовательная школа - интернат VIII вида»</t>
  </si>
  <si>
    <t>ГБС(К)ОУ "Такталачукская специальная (коррекционная) общеобразовательная  школа-интернат VIII вида"</t>
  </si>
  <si>
    <t>ГБС(К)ОУ «Альметьевская специальная (коррекционная) общеобразовательная школа-интернат VI вида»</t>
  </si>
  <si>
    <t>ГБС(К)ОУ «Русско - Акташская специальная (коррекционная) общеобразовательная школа-интернат VIII вида»</t>
  </si>
  <si>
    <t>ГБС(К)ОУ "Новокашировская санаторная школа-интернат"</t>
  </si>
  <si>
    <t>ГБС(К)ОУ "Ново-Кинерская специальная (коррекционная) общеобразовательная  школа-интернат VIII вида"</t>
  </si>
  <si>
    <t>ГБС(К)ОУ «Сокольская специальная (коррекционная) общеобразовательная школа-интернат VIII вида»</t>
  </si>
  <si>
    <t>ГБС(К)ОУ «Бугульминская специальная (коррекционная) общеобразовательная школа-интернат I, II вида»</t>
  </si>
  <si>
    <t>ГБС(К)ОУ «Елабужская специальная (коррекционная) общеобразовательная школа - интернат I, II вида»</t>
  </si>
  <si>
    <t>ГБС(К)ОУ "Маскаринская специальная (коррекционная) общеобразовательная  школа-интернат VIII вида"</t>
  </si>
  <si>
    <t>ГБС(К)ОУ "Лаишевская специальная (коррекционная) общеобразовательная школа-интернат III - IV вида"</t>
  </si>
  <si>
    <t xml:space="preserve">ГБС(К)ОУ "Мамадышская специальная (коррекционная) общеобразовательная  школа-интернат VIII вида"    </t>
  </si>
  <si>
    <t>ГБС(К)ОУ «Мензелинская специальная (коррекционная) общеобразовательная школа-интернат VIII вида»</t>
  </si>
  <si>
    <t>ГБС(К)ОУ «Тойгельдинская специальная (коррекционная) общеобразовательная школа-интернат VIII вида»</t>
  </si>
  <si>
    <t>ГБС(К)ОУ "Специальная (коррекционная) общеобразовательная школа-интернат "Омет" № 86 VI вида"</t>
  </si>
  <si>
    <t xml:space="preserve">ГБС(К)ОУ "Верхнечелнинская специальная (коррекционная) общеобразовательная  школа-интернат VIII вида"    </t>
  </si>
  <si>
    <t xml:space="preserve">ГБС(К)ОУ "Нижнекамская специальная (коррекционная) общеобразовательная  школа-интернат I-II вида"                                                                                                    </t>
  </si>
  <si>
    <t>ГБС(К)ОУ "Нурлатская специальная (коррекционная) общеобразовательная  школа-интернат VIII вида"</t>
  </si>
  <si>
    <t>ГБС(К)ОУ  "Пестречинская специальная (коррекционная) общеобразовательная школа-интернат VIII вида"</t>
  </si>
  <si>
    <t>ГБС(К)ОУ "Болгарская специальная (коррекционная) общеобразовательная  школа-интернат VIII вида"</t>
  </si>
  <si>
    <t>ГООУ "Болгарская санаторная школа-интернат"</t>
  </si>
  <si>
    <t>ГБС(К)ОУ "Тлянче-Тамакская специальная (коррекционная) общеобразовательная школа-интернат VIII вида"</t>
  </si>
  <si>
    <t>ГБС(К)ОУ "Татарско-Елтанская специальная (коррекционная) общеобразовательная школа-интернат VIII вида"</t>
  </si>
  <si>
    <t>ГБС(К)ОУ "Уруссинская специальная (коррекционная) общеобразовательная школа-интернат VIII вида"</t>
  </si>
  <si>
    <t>ГБС(К)ОУ "Казанская специальная (коррекционная) общеобразовательная школа-интернат № 1 VIII вида"</t>
  </si>
  <si>
    <t>ГБС(К)ОУ «Казанская специальная (коррекционная) общеобразовательная школа - интернат № 4 VI вида»</t>
  </si>
  <si>
    <t>ГБС(К)ОУ "Казанская специальная (коррекционная) общеобразовательная  школа-интернат I-II вида имени Е.Г. Ласточкиной"</t>
  </si>
  <si>
    <t>ГБС(К)ОУ "Казанская специальная (коррекционная) общеобразовательная  школа-интернат № 7 V вида"</t>
  </si>
  <si>
    <t>ГБС(К)ОУ "Специальная (коррекционная) общеобразовательная  школа-интернат № 11 VIII вида для детей-сирот и детей, оставшихся без попечения родителей"</t>
  </si>
  <si>
    <t>ГОУ "Лаишевский детский дом"</t>
  </si>
  <si>
    <t>ГБОУ «Елабужский Детский дом»</t>
  </si>
  <si>
    <t>ГОУ "Нурлатский детский дом" Зеленодольского района Республики Татарстан</t>
  </si>
  <si>
    <t>ГОУ "Зеленодольский Детский дом для детей-сирот и детей, оставшихся без попечения родителей (смешанного типа)"</t>
  </si>
  <si>
    <t>ГОУ "Нижнекамский детский дом"</t>
  </si>
  <si>
    <t>ГОУ "Детский дом № 74 "Мэрхэмэт"</t>
  </si>
  <si>
    <t>ГБОУ "Чистопольский детский дом"</t>
  </si>
  <si>
    <t>ГОУ «Детский дом Кировского района г.Казани»</t>
  </si>
  <si>
    <t>ГОУ «Детский дом Приволжского района г.Казани»</t>
  </si>
  <si>
    <t>ГБОУ «Альметьевский детский дом»</t>
  </si>
  <si>
    <t>ГОУ  «Лениногорский детский дом»</t>
  </si>
  <si>
    <t xml:space="preserve">ГОУ  «Бугульминский детский дом» </t>
  </si>
  <si>
    <t>ГОУ ДОД "Республиканский центр детского (юношеского) технического творчества и информационных технологий" Республики Татарстан</t>
  </si>
  <si>
    <t>ГБОУ ВПО  «Альметьевский государственный нефтяной институт»</t>
  </si>
  <si>
    <t>ГБОУ ДОД Республиканский детский оздоровительно-образовательный центр "Костер"</t>
  </si>
  <si>
    <t>ГУ "Республиканский центр информационно-методического обеспечения и контроля в области образования"</t>
  </si>
  <si>
    <t>ГУ Республиканский Центр внешкольной работы Министерства образования Республики Татарстан</t>
  </si>
  <si>
    <t>ГУ  «Республиканский центр мониторинга качества образования»</t>
  </si>
  <si>
    <t>ГАОУ СПО "Арский педагогический колледж имени Габдуллы Тукая"</t>
  </si>
  <si>
    <t>ГАОУ СПО "Казанский педагогический колледж"</t>
  </si>
  <si>
    <t>ГАОУ СПО "Тетюшский педагогический колледж"</t>
  </si>
  <si>
    <t>ГАОУ СПО  «Мензелинский педагогический колледж имени Мусы Джалиля»</t>
  </si>
  <si>
    <t>ГАОУ СПО "Лениногорское музыкально-художественное педагогическое училище"</t>
  </si>
  <si>
    <t>ГАОУ СПО "Набережночелнинский педагогический колледж"</t>
  </si>
  <si>
    <t>ГАОУ СПО "Бугульминский педагогический колледж"</t>
  </si>
  <si>
    <t>ГАОУ СПО "Нижнекамский педагогический колледж"</t>
  </si>
  <si>
    <t>ГАОУ СПО "Чистопольский педагогический колледж"</t>
  </si>
  <si>
    <t>ГАОУ СПО  «Альметьевский политехнический техникум»</t>
  </si>
  <si>
    <t>ГАОУ СПО "Альметьевский колледж физической культуры"</t>
  </si>
  <si>
    <t>ГАОУ СПО "Бугульминский машиностроительный техникум"</t>
  </si>
  <si>
    <t>ГАОУ СПО "Зеленодольский судостроительный колледж"</t>
  </si>
  <si>
    <t>ГАОУ СПО "Лениногорский нефтяной техникум"</t>
  </si>
  <si>
    <t>ГАОУ СПО "Казанский энергетический техникум"</t>
  </si>
  <si>
    <t>ГАОУ СПО "Нижнекамский политехнический колледж им.Е. Н. Королева"</t>
  </si>
  <si>
    <t>ГАОУ СПО "Набережночелнинский экономико-строительный колледж имени Е.Н.Батенчука"</t>
  </si>
  <si>
    <t>ГАОУ ВПО  «Альметьевский государственный институт муниципальной службы»</t>
  </si>
  <si>
    <t>ГАОУ ДПО "Институт развития образования Республики Татарстан"</t>
  </si>
  <si>
    <t>ГАОУ ДОД " Республиканский эколого-биологический методический центр" Министерства образования и науки Республики Татарстан</t>
  </si>
  <si>
    <t>ГАОУ "Центр психолого-педагогической реабилитации и коррекции "Росток"</t>
  </si>
  <si>
    <t>ИТОГО:</t>
  </si>
  <si>
    <t>Электро-энергия</t>
  </si>
  <si>
    <t>Тепловая энергия</t>
  </si>
  <si>
    <t>Хоз-питьевая вода</t>
  </si>
  <si>
    <t>Прир. газ</t>
  </si>
  <si>
    <r>
      <t>кВт*ч/ м</t>
    </r>
    <r>
      <rPr>
        <b/>
        <vertAlign val="superscript"/>
        <sz val="11"/>
        <color theme="1"/>
        <rFont val="Arial Narrow"/>
        <family val="2"/>
        <charset val="204"/>
      </rPr>
      <t>2</t>
    </r>
  </si>
  <si>
    <r>
      <t>Гкал/ м</t>
    </r>
    <r>
      <rPr>
        <b/>
        <vertAlign val="superscript"/>
        <sz val="11"/>
        <color theme="1"/>
        <rFont val="Arial Narrow"/>
        <family val="2"/>
        <charset val="204"/>
      </rPr>
      <t>2</t>
    </r>
  </si>
  <si>
    <r>
      <t>куб.м/ м</t>
    </r>
    <r>
      <rPr>
        <b/>
        <vertAlign val="superscript"/>
        <sz val="11"/>
        <color theme="1"/>
        <rFont val="Arial Narrow"/>
        <family val="2"/>
        <charset val="204"/>
      </rPr>
      <t>2</t>
    </r>
  </si>
  <si>
    <t>Наименование учреждения</t>
  </si>
  <si>
    <t>Приложение 2.3</t>
  </si>
  <si>
    <t>«Энергосбережение и повышение энергетической эффективности в государственных учреждениях образования Министерства образования и науки Республики Татарстан на 2011-2015 годы»</t>
  </si>
  <si>
    <t>Сводный перечень целевых показателей ведомственной целевой программы</t>
  </si>
  <si>
    <t>Удельное потребление ТЭР</t>
  </si>
  <si>
    <t>аренда</t>
  </si>
  <si>
    <r>
      <t>Площадь зданий, м</t>
    </r>
    <r>
      <rPr>
        <b/>
        <vertAlign val="superscript"/>
        <sz val="11"/>
        <color theme="1"/>
        <rFont val="Arial Narrow"/>
        <family val="2"/>
        <charset val="204"/>
      </rPr>
      <t>2</t>
    </r>
  </si>
  <si>
    <t>Потребление ТЭР</t>
  </si>
  <si>
    <t>Гкал</t>
  </si>
  <si>
    <t>тыс. кВт*ч</t>
  </si>
  <si>
    <t>тыс. куб.м</t>
  </si>
  <si>
    <t>Природн. газ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</si>
</sst>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vertAlign val="superscript"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2" fontId="4" fillId="0" borderId="2" xfId="0" applyNumberFormat="1" applyFont="1" applyFill="1" applyBorder="1" applyAlignment="1">
      <alignment vertical="center"/>
    </xf>
    <xf numFmtId="165" fontId="4" fillId="0" borderId="3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165" fontId="4" fillId="0" borderId="4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center"/>
    </xf>
    <xf numFmtId="2" fontId="4" fillId="0" borderId="4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07"/>
  <sheetViews>
    <sheetView tabSelected="1" zoomScale="80" zoomScaleNormal="8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AX11" sqref="AX11"/>
    </sheetView>
  </sheetViews>
  <sheetFormatPr defaultRowHeight="16.5" x14ac:dyDescent="0.25"/>
  <cols>
    <col min="1" max="1" width="3.85546875" style="8" customWidth="1"/>
    <col min="2" max="2" width="34.85546875" style="8" customWidth="1"/>
    <col min="3" max="3" width="10.28515625" style="8" customWidth="1"/>
    <col min="4" max="4" width="0" style="8" hidden="1" customWidth="1"/>
    <col min="5" max="5" width="10.42578125" style="8" hidden="1" customWidth="1"/>
    <col min="6" max="7" width="0" style="8" hidden="1" customWidth="1"/>
    <col min="8" max="8" width="9.140625" style="8" hidden="1" customWidth="1"/>
    <col min="9" max="9" width="10.28515625" style="8" hidden="1" customWidth="1"/>
    <col min="10" max="12" width="9.140625" style="8" hidden="1" customWidth="1"/>
    <col min="13" max="13" width="11.42578125" style="8" hidden="1" customWidth="1"/>
    <col min="14" max="16" width="9.140625" style="8" hidden="1" customWidth="1"/>
    <col min="17" max="17" width="10.5703125" style="8" hidden="1" customWidth="1"/>
    <col min="18" max="19" width="9.140625" style="8" hidden="1" customWidth="1"/>
    <col min="20" max="20" width="0" style="8" hidden="1" customWidth="1"/>
    <col min="21" max="21" width="10.42578125" style="8" hidden="1" customWidth="1"/>
    <col min="22" max="24" width="0" style="8" hidden="1" customWidth="1"/>
    <col min="25" max="28" width="12.140625" style="8" customWidth="1"/>
    <col min="29" max="29" width="10.5703125" style="8" customWidth="1"/>
    <col min="30" max="30" width="10.42578125" style="8" customWidth="1"/>
    <col min="31" max="31" width="10.5703125" style="8" customWidth="1"/>
    <col min="32" max="32" width="11" style="8" customWidth="1"/>
    <col min="33" max="44" width="10.28515625" style="8" customWidth="1"/>
    <col min="45" max="45" width="9.140625" style="8"/>
    <col min="46" max="49" width="0" style="8" hidden="1" customWidth="1"/>
    <col min="50" max="16384" width="9.140625" style="8"/>
  </cols>
  <sheetData>
    <row r="1" spans="1:72" x14ac:dyDescent="0.25">
      <c r="T1" s="38" t="s">
        <v>112</v>
      </c>
      <c r="U1" s="38"/>
      <c r="V1" s="38"/>
      <c r="W1" s="38"/>
      <c r="AO1" s="38" t="s">
        <v>112</v>
      </c>
      <c r="AP1" s="38"/>
      <c r="AQ1" s="38"/>
      <c r="AR1" s="38"/>
    </row>
    <row r="2" spans="1:72" ht="17.25" x14ac:dyDescent="0.25">
      <c r="A2" s="39" t="s">
        <v>114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1:72" ht="17.25" x14ac:dyDescent="0.25">
      <c r="A3" s="39" t="s">
        <v>113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</row>
    <row r="5" spans="1:72" x14ac:dyDescent="0.25">
      <c r="A5" s="32" t="s">
        <v>0</v>
      </c>
      <c r="B5" s="40" t="s">
        <v>111</v>
      </c>
      <c r="C5" s="32" t="s">
        <v>117</v>
      </c>
      <c r="D5" s="43" t="s">
        <v>115</v>
      </c>
      <c r="E5" s="32"/>
      <c r="F5" s="32"/>
      <c r="G5" s="33"/>
      <c r="H5" s="31" t="s">
        <v>115</v>
      </c>
      <c r="I5" s="32"/>
      <c r="J5" s="32"/>
      <c r="K5" s="33"/>
      <c r="L5" s="31" t="s">
        <v>115</v>
      </c>
      <c r="M5" s="32"/>
      <c r="N5" s="32"/>
      <c r="O5" s="33"/>
      <c r="P5" s="31" t="s">
        <v>115</v>
      </c>
      <c r="Q5" s="32"/>
      <c r="R5" s="32"/>
      <c r="S5" s="33"/>
      <c r="T5" s="31" t="s">
        <v>115</v>
      </c>
      <c r="U5" s="32"/>
      <c r="V5" s="32"/>
      <c r="W5" s="33"/>
      <c r="Y5" s="32" t="s">
        <v>118</v>
      </c>
      <c r="Z5" s="32"/>
      <c r="AA5" s="32"/>
      <c r="AB5" s="33"/>
      <c r="AC5" s="31" t="s">
        <v>118</v>
      </c>
      <c r="AD5" s="32"/>
      <c r="AE5" s="32"/>
      <c r="AF5" s="33"/>
      <c r="AG5" s="31" t="s">
        <v>118</v>
      </c>
      <c r="AH5" s="32"/>
      <c r="AI5" s="32"/>
      <c r="AJ5" s="33"/>
      <c r="AK5" s="31" t="s">
        <v>118</v>
      </c>
      <c r="AL5" s="32"/>
      <c r="AM5" s="32"/>
      <c r="AN5" s="33"/>
      <c r="AO5" s="31" t="s">
        <v>118</v>
      </c>
      <c r="AP5" s="32"/>
      <c r="AQ5" s="32"/>
      <c r="AR5" s="33"/>
    </row>
    <row r="6" spans="1:72" x14ac:dyDescent="0.25">
      <c r="A6" s="35"/>
      <c r="B6" s="41"/>
      <c r="C6" s="35"/>
      <c r="D6" s="44" t="s">
        <v>1</v>
      </c>
      <c r="E6" s="36"/>
      <c r="F6" s="36"/>
      <c r="G6" s="34"/>
      <c r="H6" s="37" t="s">
        <v>2</v>
      </c>
      <c r="I6" s="36"/>
      <c r="J6" s="36"/>
      <c r="K6" s="34"/>
      <c r="L6" s="37" t="s">
        <v>3</v>
      </c>
      <c r="M6" s="36"/>
      <c r="N6" s="36"/>
      <c r="O6" s="34"/>
      <c r="P6" s="37" t="s">
        <v>4</v>
      </c>
      <c r="Q6" s="36"/>
      <c r="R6" s="36"/>
      <c r="S6" s="34"/>
      <c r="T6" s="37" t="s">
        <v>5</v>
      </c>
      <c r="U6" s="36"/>
      <c r="V6" s="36"/>
      <c r="W6" s="34"/>
      <c r="Y6" s="36" t="s">
        <v>1</v>
      </c>
      <c r="Z6" s="36"/>
      <c r="AA6" s="36"/>
      <c r="AB6" s="34"/>
      <c r="AC6" s="37" t="s">
        <v>2</v>
      </c>
      <c r="AD6" s="36"/>
      <c r="AE6" s="36"/>
      <c r="AF6" s="34"/>
      <c r="AG6" s="37" t="s">
        <v>3</v>
      </c>
      <c r="AH6" s="36"/>
      <c r="AI6" s="36"/>
      <c r="AJ6" s="34"/>
      <c r="AK6" s="37" t="s">
        <v>4</v>
      </c>
      <c r="AL6" s="36"/>
      <c r="AM6" s="36"/>
      <c r="AN6" s="34"/>
      <c r="AO6" s="37" t="s">
        <v>5</v>
      </c>
      <c r="AP6" s="36"/>
      <c r="AQ6" s="36"/>
      <c r="AR6" s="34"/>
    </row>
    <row r="7" spans="1:72" s="9" customFormat="1" ht="49.5" x14ac:dyDescent="0.25">
      <c r="A7" s="35"/>
      <c r="B7" s="41"/>
      <c r="C7" s="35"/>
      <c r="D7" s="45" t="s">
        <v>104</v>
      </c>
      <c r="E7" s="15" t="s">
        <v>105</v>
      </c>
      <c r="F7" s="15" t="s">
        <v>106</v>
      </c>
      <c r="G7" s="17" t="s">
        <v>107</v>
      </c>
      <c r="H7" s="16" t="s">
        <v>104</v>
      </c>
      <c r="I7" s="15" t="s">
        <v>105</v>
      </c>
      <c r="J7" s="15" t="s">
        <v>106</v>
      </c>
      <c r="K7" s="17" t="s">
        <v>107</v>
      </c>
      <c r="L7" s="16" t="s">
        <v>104</v>
      </c>
      <c r="M7" s="15" t="s">
        <v>105</v>
      </c>
      <c r="N7" s="15" t="s">
        <v>106</v>
      </c>
      <c r="O7" s="17" t="s">
        <v>107</v>
      </c>
      <c r="P7" s="16" t="s">
        <v>104</v>
      </c>
      <c r="Q7" s="15" t="s">
        <v>105</v>
      </c>
      <c r="R7" s="15" t="s">
        <v>106</v>
      </c>
      <c r="S7" s="17" t="s">
        <v>107</v>
      </c>
      <c r="T7" s="16" t="s">
        <v>104</v>
      </c>
      <c r="U7" s="15" t="s">
        <v>105</v>
      </c>
      <c r="V7" s="15" t="s">
        <v>106</v>
      </c>
      <c r="W7" s="17" t="s">
        <v>107</v>
      </c>
      <c r="Y7" s="15" t="s">
        <v>104</v>
      </c>
      <c r="Z7" s="15" t="s">
        <v>105</v>
      </c>
      <c r="AA7" s="15" t="s">
        <v>106</v>
      </c>
      <c r="AB7" s="27" t="s">
        <v>122</v>
      </c>
      <c r="AC7" s="29" t="s">
        <v>104</v>
      </c>
      <c r="AD7" s="15" t="s">
        <v>105</v>
      </c>
      <c r="AE7" s="15" t="s">
        <v>106</v>
      </c>
      <c r="AF7" s="27" t="s">
        <v>107</v>
      </c>
      <c r="AG7" s="29" t="s">
        <v>104</v>
      </c>
      <c r="AH7" s="15" t="s">
        <v>105</v>
      </c>
      <c r="AI7" s="15" t="s">
        <v>106</v>
      </c>
      <c r="AJ7" s="27" t="s">
        <v>107</v>
      </c>
      <c r="AK7" s="29" t="s">
        <v>104</v>
      </c>
      <c r="AL7" s="15" t="s">
        <v>105</v>
      </c>
      <c r="AM7" s="15" t="s">
        <v>106</v>
      </c>
      <c r="AN7" s="27" t="s">
        <v>107</v>
      </c>
      <c r="AO7" s="29" t="s">
        <v>104</v>
      </c>
      <c r="AP7" s="15" t="s">
        <v>105</v>
      </c>
      <c r="AQ7" s="15" t="s">
        <v>106</v>
      </c>
      <c r="AR7" s="27" t="s">
        <v>107</v>
      </c>
    </row>
    <row r="8" spans="1:72" s="9" customFormat="1" ht="18" x14ac:dyDescent="0.25">
      <c r="A8" s="36"/>
      <c r="B8" s="42"/>
      <c r="C8" s="36"/>
      <c r="D8" s="46" t="s">
        <v>108</v>
      </c>
      <c r="E8" s="18" t="s">
        <v>109</v>
      </c>
      <c r="F8" s="18" t="s">
        <v>110</v>
      </c>
      <c r="G8" s="20" t="s">
        <v>110</v>
      </c>
      <c r="H8" s="19" t="s">
        <v>108</v>
      </c>
      <c r="I8" s="18" t="s">
        <v>109</v>
      </c>
      <c r="J8" s="18" t="s">
        <v>110</v>
      </c>
      <c r="K8" s="20" t="s">
        <v>110</v>
      </c>
      <c r="L8" s="19" t="s">
        <v>108</v>
      </c>
      <c r="M8" s="18" t="s">
        <v>109</v>
      </c>
      <c r="N8" s="18" t="s">
        <v>110</v>
      </c>
      <c r="O8" s="20" t="s">
        <v>110</v>
      </c>
      <c r="P8" s="19" t="s">
        <v>108</v>
      </c>
      <c r="Q8" s="18" t="s">
        <v>109</v>
      </c>
      <c r="R8" s="18" t="s">
        <v>110</v>
      </c>
      <c r="S8" s="20" t="s">
        <v>110</v>
      </c>
      <c r="T8" s="19" t="s">
        <v>108</v>
      </c>
      <c r="U8" s="18" t="s">
        <v>109</v>
      </c>
      <c r="V8" s="18" t="s">
        <v>110</v>
      </c>
      <c r="W8" s="20" t="s">
        <v>110</v>
      </c>
      <c r="Y8" s="18" t="s">
        <v>120</v>
      </c>
      <c r="Z8" s="18" t="s">
        <v>119</v>
      </c>
      <c r="AA8" s="18" t="s">
        <v>121</v>
      </c>
      <c r="AB8" s="28" t="s">
        <v>121</v>
      </c>
      <c r="AC8" s="30" t="s">
        <v>120</v>
      </c>
      <c r="AD8" s="18" t="s">
        <v>119</v>
      </c>
      <c r="AE8" s="18" t="s">
        <v>121</v>
      </c>
      <c r="AF8" s="28" t="s">
        <v>121</v>
      </c>
      <c r="AG8" s="30" t="s">
        <v>120</v>
      </c>
      <c r="AH8" s="18" t="s">
        <v>119</v>
      </c>
      <c r="AI8" s="18" t="s">
        <v>121</v>
      </c>
      <c r="AJ8" s="28" t="s">
        <v>121</v>
      </c>
      <c r="AK8" s="30" t="s">
        <v>120</v>
      </c>
      <c r="AL8" s="18" t="s">
        <v>119</v>
      </c>
      <c r="AM8" s="18" t="s">
        <v>121</v>
      </c>
      <c r="AN8" s="28" t="s">
        <v>121</v>
      </c>
      <c r="AO8" s="30" t="s">
        <v>120</v>
      </c>
      <c r="AP8" s="18" t="s">
        <v>119</v>
      </c>
      <c r="AQ8" s="18" t="s">
        <v>121</v>
      </c>
      <c r="AR8" s="28" t="s">
        <v>121</v>
      </c>
    </row>
    <row r="9" spans="1:72" s="26" customFormat="1" ht="25.5" x14ac:dyDescent="0.25">
      <c r="A9" s="6">
        <v>1</v>
      </c>
      <c r="B9" s="21" t="s">
        <v>6</v>
      </c>
      <c r="C9" s="52">
        <v>1253.5999999999999</v>
      </c>
      <c r="D9" s="47">
        <v>215.7</v>
      </c>
      <c r="E9" s="5">
        <v>0.75600000000000001</v>
      </c>
      <c r="F9" s="1">
        <v>1.36</v>
      </c>
      <c r="G9" s="25">
        <v>0</v>
      </c>
      <c r="H9" s="2">
        <f>D9*0.95</f>
        <v>204.91499999999999</v>
      </c>
      <c r="I9" s="1">
        <f>E9*0.95</f>
        <v>0.71819999999999995</v>
      </c>
      <c r="J9" s="3">
        <f t="shared" ref="J9:K9" si="0">F9*0.97</f>
        <v>1.3192000000000002</v>
      </c>
      <c r="K9" s="4">
        <f t="shared" si="0"/>
        <v>0</v>
      </c>
      <c r="L9" s="2">
        <f>D9*0.9</f>
        <v>194.13</v>
      </c>
      <c r="M9" s="1">
        <f>E9*0.9</f>
        <v>0.6804</v>
      </c>
      <c r="N9" s="3">
        <f t="shared" ref="N9:O24" si="1">F9*0.94</f>
        <v>1.2784</v>
      </c>
      <c r="O9" s="4">
        <f t="shared" si="1"/>
        <v>0</v>
      </c>
      <c r="P9" s="2">
        <f>D9*0.85</f>
        <v>183.345</v>
      </c>
      <c r="Q9" s="1">
        <f>E9*0.85</f>
        <v>0.64259999999999995</v>
      </c>
      <c r="R9" s="3">
        <f t="shared" ref="R9:S24" si="2">F9*0.91</f>
        <v>1.2376</v>
      </c>
      <c r="S9" s="4">
        <f t="shared" si="2"/>
        <v>0</v>
      </c>
      <c r="T9" s="2">
        <f>D9*0.8</f>
        <v>172.56</v>
      </c>
      <c r="U9" s="1">
        <f>E9*0.8</f>
        <v>0.6048</v>
      </c>
      <c r="V9" s="3">
        <f t="shared" ref="V9:W24" si="3">R9</f>
        <v>1.2376</v>
      </c>
      <c r="W9" s="4">
        <f t="shared" si="3"/>
        <v>0</v>
      </c>
      <c r="Y9" s="3">
        <f>D9*AT9/1000</f>
        <v>270.40151999999995</v>
      </c>
      <c r="Z9" s="3">
        <f>E9*AU9</f>
        <v>947.72159999999997</v>
      </c>
      <c r="AA9" s="1">
        <f>F9*AV9/1000</f>
        <v>1.704896</v>
      </c>
      <c r="AB9" s="1">
        <f>G9*AW9/1000</f>
        <v>0</v>
      </c>
      <c r="AC9" s="2">
        <f>Y9*0.95</f>
        <v>256.88144399999993</v>
      </c>
      <c r="AD9" s="1">
        <f>Z9*0.95</f>
        <v>900.33551999999997</v>
      </c>
      <c r="AE9" s="3">
        <f t="shared" ref="AE9:AE37" si="4">AA9*0.97</f>
        <v>1.6537491199999999</v>
      </c>
      <c r="AF9" s="4">
        <f t="shared" ref="AF9:AF40" si="5">AB9*0.97</f>
        <v>0</v>
      </c>
      <c r="AG9" s="2">
        <f>Y9*0.9</f>
        <v>243.36136799999997</v>
      </c>
      <c r="AH9" s="1">
        <f>Z9*0.9</f>
        <v>852.94943999999998</v>
      </c>
      <c r="AI9" s="3">
        <f t="shared" ref="AI9:AI37" si="6">AA9*0.94</f>
        <v>1.60260224</v>
      </c>
      <c r="AJ9" s="4">
        <f t="shared" ref="AJ9:AJ40" si="7">AB9*0.94</f>
        <v>0</v>
      </c>
      <c r="AK9" s="2">
        <f>Y9*0.85</f>
        <v>229.84129199999995</v>
      </c>
      <c r="AL9" s="1">
        <f>Z9*0.85</f>
        <v>805.56335999999999</v>
      </c>
      <c r="AM9" s="3">
        <f t="shared" ref="AM9:AM37" si="8">AA9*0.91</f>
        <v>1.5514553600000001</v>
      </c>
      <c r="AN9" s="4">
        <f t="shared" ref="AN9:AN40" si="9">AB9*0.91</f>
        <v>0</v>
      </c>
      <c r="AO9" s="2">
        <f>Y9*0.8</f>
        <v>216.32121599999996</v>
      </c>
      <c r="AP9" s="1">
        <f>Z9*0.8</f>
        <v>758.17728</v>
      </c>
      <c r="AQ9" s="3">
        <f t="shared" ref="AQ9:AQ37" si="10">AM9</f>
        <v>1.5514553600000001</v>
      </c>
      <c r="AR9" s="4">
        <f t="shared" ref="AR9:AR40" si="11">AN9</f>
        <v>0</v>
      </c>
      <c r="AT9" s="51">
        <f>C9</f>
        <v>1253.5999999999999</v>
      </c>
      <c r="AU9" s="51">
        <f>AT9</f>
        <v>1253.5999999999999</v>
      </c>
      <c r="AV9" s="51">
        <f t="shared" ref="AV9:BT9" si="12">AU9</f>
        <v>1253.5999999999999</v>
      </c>
      <c r="AW9" s="51">
        <f t="shared" si="12"/>
        <v>1253.5999999999999</v>
      </c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</row>
    <row r="10" spans="1:72" ht="51" x14ac:dyDescent="0.25">
      <c r="A10" s="6">
        <f>A9+1</f>
        <v>2</v>
      </c>
      <c r="B10" s="21" t="s">
        <v>7</v>
      </c>
      <c r="C10" s="52">
        <v>6943</v>
      </c>
      <c r="D10" s="47">
        <v>27.41</v>
      </c>
      <c r="E10" s="5">
        <v>0.254</v>
      </c>
      <c r="F10" s="1">
        <v>2.06</v>
      </c>
      <c r="G10" s="25">
        <v>0</v>
      </c>
      <c r="H10" s="2">
        <f>D10*0.97</f>
        <v>26.587699999999998</v>
      </c>
      <c r="I10" s="1">
        <f t="shared" ref="I10:K25" si="13">E10*0.97</f>
        <v>0.24637999999999999</v>
      </c>
      <c r="J10" s="3">
        <f t="shared" si="13"/>
        <v>1.9982</v>
      </c>
      <c r="K10" s="4">
        <f t="shared" si="13"/>
        <v>0</v>
      </c>
      <c r="L10" s="2">
        <f t="shared" ref="L10:O73" si="14">D10*0.94</f>
        <v>25.7654</v>
      </c>
      <c r="M10" s="1">
        <f t="shared" si="14"/>
        <v>0.23876</v>
      </c>
      <c r="N10" s="3">
        <f t="shared" si="1"/>
        <v>1.9363999999999999</v>
      </c>
      <c r="O10" s="4">
        <f t="shared" si="1"/>
        <v>0</v>
      </c>
      <c r="P10" s="2">
        <f t="shared" ref="P10:S73" si="15">D10*0.91</f>
        <v>24.943100000000001</v>
      </c>
      <c r="Q10" s="1">
        <f t="shared" si="15"/>
        <v>0.23114000000000001</v>
      </c>
      <c r="R10" s="3">
        <f t="shared" si="2"/>
        <v>1.8746</v>
      </c>
      <c r="S10" s="4">
        <f t="shared" si="2"/>
        <v>0</v>
      </c>
      <c r="T10" s="2">
        <f t="shared" ref="T10:W73" si="16">P10</f>
        <v>24.943100000000001</v>
      </c>
      <c r="U10" s="1">
        <f t="shared" si="16"/>
        <v>0.23114000000000001</v>
      </c>
      <c r="V10" s="3">
        <f t="shared" si="3"/>
        <v>1.8746</v>
      </c>
      <c r="W10" s="4">
        <f t="shared" si="3"/>
        <v>0</v>
      </c>
      <c r="Y10" s="3">
        <f t="shared" ref="Y10:Y12" si="17">D10*AT10/1000</f>
        <v>190.30763000000002</v>
      </c>
      <c r="Z10" s="3">
        <f t="shared" ref="Z10:Z12" si="18">E10*AU10</f>
        <v>1763.5219999999999</v>
      </c>
      <c r="AA10" s="1">
        <f t="shared" ref="AA10:AA12" si="19">F10*AV10/1000</f>
        <v>14.302580000000001</v>
      </c>
      <c r="AB10" s="1">
        <f t="shared" ref="AB10:AB12" si="20">G10*AW10/1000</f>
        <v>0</v>
      </c>
      <c r="AC10" s="2">
        <f>Y10*0.97</f>
        <v>184.59840110000002</v>
      </c>
      <c r="AD10" s="1">
        <f t="shared" ref="AD10:AD37" si="21">Z10*0.97</f>
        <v>1710.6163399999998</v>
      </c>
      <c r="AE10" s="3">
        <f t="shared" si="4"/>
        <v>13.8735026</v>
      </c>
      <c r="AF10" s="4">
        <f t="shared" si="5"/>
        <v>0</v>
      </c>
      <c r="AG10" s="2">
        <f t="shared" ref="AG10:AG73" si="22">Y10*0.94</f>
        <v>178.88917220000002</v>
      </c>
      <c r="AH10" s="1">
        <f t="shared" ref="AH10:AH73" si="23">Z10*0.94</f>
        <v>1657.7106799999999</v>
      </c>
      <c r="AI10" s="3">
        <f t="shared" si="6"/>
        <v>13.4444252</v>
      </c>
      <c r="AJ10" s="4">
        <f t="shared" si="7"/>
        <v>0</v>
      </c>
      <c r="AK10" s="2">
        <f t="shared" ref="AK10:AK73" si="24">Y10*0.91</f>
        <v>173.17994330000002</v>
      </c>
      <c r="AL10" s="1">
        <f t="shared" ref="AL10:AL73" si="25">Z10*0.91</f>
        <v>1604.80502</v>
      </c>
      <c r="AM10" s="3">
        <f t="shared" si="8"/>
        <v>13.015347800000001</v>
      </c>
      <c r="AN10" s="4">
        <f t="shared" si="9"/>
        <v>0</v>
      </c>
      <c r="AO10" s="2">
        <f t="shared" ref="AO10:AO73" si="26">AK10</f>
        <v>173.17994330000002</v>
      </c>
      <c r="AP10" s="1">
        <f t="shared" ref="AP10:AP73" si="27">AL10</f>
        <v>1604.80502</v>
      </c>
      <c r="AQ10" s="3">
        <f t="shared" si="10"/>
        <v>13.015347800000001</v>
      </c>
      <c r="AR10" s="4">
        <f t="shared" si="11"/>
        <v>0</v>
      </c>
      <c r="AT10" s="51">
        <f t="shared" ref="AT10:AT73" si="28">C10</f>
        <v>6943</v>
      </c>
      <c r="AU10" s="51">
        <f t="shared" ref="AU10:BT10" si="29">AT10</f>
        <v>6943</v>
      </c>
      <c r="AV10" s="51">
        <f t="shared" si="29"/>
        <v>6943</v>
      </c>
      <c r="AW10" s="51">
        <f t="shared" si="29"/>
        <v>6943</v>
      </c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</row>
    <row r="11" spans="1:72" ht="25.5" x14ac:dyDescent="0.25">
      <c r="A11" s="6">
        <f t="shared" ref="A11:A74" si="30">A10+1</f>
        <v>3</v>
      </c>
      <c r="B11" s="21" t="s">
        <v>8</v>
      </c>
      <c r="C11" s="52">
        <v>262.2</v>
      </c>
      <c r="D11" s="47">
        <v>54.35</v>
      </c>
      <c r="E11" s="5">
        <v>9.4E-2</v>
      </c>
      <c r="F11" s="1">
        <v>0.11</v>
      </c>
      <c r="G11" s="25">
        <v>0</v>
      </c>
      <c r="H11" s="2">
        <f t="shared" ref="H11:K74" si="31">D11*0.97</f>
        <v>52.719499999999996</v>
      </c>
      <c r="I11" s="1">
        <f t="shared" si="13"/>
        <v>9.1179999999999997E-2</v>
      </c>
      <c r="J11" s="3">
        <f t="shared" si="13"/>
        <v>0.1067</v>
      </c>
      <c r="K11" s="4">
        <f t="shared" si="13"/>
        <v>0</v>
      </c>
      <c r="L11" s="2">
        <f t="shared" si="14"/>
        <v>51.088999999999999</v>
      </c>
      <c r="M11" s="1">
        <f t="shared" si="14"/>
        <v>8.8359999999999994E-2</v>
      </c>
      <c r="N11" s="3">
        <f t="shared" si="1"/>
        <v>0.10339999999999999</v>
      </c>
      <c r="O11" s="4">
        <f t="shared" si="1"/>
        <v>0</v>
      </c>
      <c r="P11" s="2">
        <f t="shared" si="15"/>
        <v>49.458500000000001</v>
      </c>
      <c r="Q11" s="1">
        <f t="shared" si="15"/>
        <v>8.5540000000000005E-2</v>
      </c>
      <c r="R11" s="3">
        <f t="shared" si="2"/>
        <v>0.10010000000000001</v>
      </c>
      <c r="S11" s="4">
        <f t="shared" si="2"/>
        <v>0</v>
      </c>
      <c r="T11" s="2">
        <f t="shared" si="16"/>
        <v>49.458500000000001</v>
      </c>
      <c r="U11" s="1">
        <f t="shared" si="16"/>
        <v>8.5540000000000005E-2</v>
      </c>
      <c r="V11" s="3">
        <f t="shared" si="3"/>
        <v>0.10010000000000001</v>
      </c>
      <c r="W11" s="4">
        <f t="shared" si="3"/>
        <v>0</v>
      </c>
      <c r="Y11" s="3">
        <f t="shared" si="17"/>
        <v>14.25057</v>
      </c>
      <c r="Z11" s="3">
        <f t="shared" si="18"/>
        <v>24.646799999999999</v>
      </c>
      <c r="AA11" s="1">
        <f t="shared" si="19"/>
        <v>2.8842E-2</v>
      </c>
      <c r="AB11" s="1">
        <f t="shared" si="20"/>
        <v>0</v>
      </c>
      <c r="AC11" s="2">
        <f t="shared" ref="AC11:AC74" si="32">Y11*0.97</f>
        <v>13.823052899999999</v>
      </c>
      <c r="AD11" s="1">
        <f t="shared" si="21"/>
        <v>23.907395999999999</v>
      </c>
      <c r="AE11" s="3">
        <f t="shared" si="4"/>
        <v>2.797674E-2</v>
      </c>
      <c r="AF11" s="4">
        <f t="shared" si="5"/>
        <v>0</v>
      </c>
      <c r="AG11" s="2">
        <f t="shared" si="22"/>
        <v>13.395535799999999</v>
      </c>
      <c r="AH11" s="1">
        <f t="shared" si="23"/>
        <v>23.167991999999998</v>
      </c>
      <c r="AI11" s="3">
        <f t="shared" si="6"/>
        <v>2.7111479999999997E-2</v>
      </c>
      <c r="AJ11" s="4">
        <f t="shared" si="7"/>
        <v>0</v>
      </c>
      <c r="AK11" s="2">
        <f t="shared" si="24"/>
        <v>12.9680187</v>
      </c>
      <c r="AL11" s="1">
        <f t="shared" si="25"/>
        <v>22.428588000000001</v>
      </c>
      <c r="AM11" s="3">
        <f t="shared" si="8"/>
        <v>2.6246220000000001E-2</v>
      </c>
      <c r="AN11" s="4">
        <f t="shared" si="9"/>
        <v>0</v>
      </c>
      <c r="AO11" s="2">
        <f t="shared" si="26"/>
        <v>12.9680187</v>
      </c>
      <c r="AP11" s="1">
        <f t="shared" si="27"/>
        <v>22.428588000000001</v>
      </c>
      <c r="AQ11" s="3">
        <f t="shared" si="10"/>
        <v>2.6246220000000001E-2</v>
      </c>
      <c r="AR11" s="4">
        <f t="shared" si="11"/>
        <v>0</v>
      </c>
      <c r="AT11" s="51">
        <f t="shared" si="28"/>
        <v>262.2</v>
      </c>
      <c r="AU11" s="51">
        <f t="shared" ref="AU11:BT11" si="33">AT11</f>
        <v>262.2</v>
      </c>
      <c r="AV11" s="51">
        <f t="shared" si="33"/>
        <v>262.2</v>
      </c>
      <c r="AW11" s="51">
        <f t="shared" si="33"/>
        <v>262.2</v>
      </c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</row>
    <row r="12" spans="1:72" ht="25.5" x14ac:dyDescent="0.25">
      <c r="A12" s="6">
        <f t="shared" si="30"/>
        <v>4</v>
      </c>
      <c r="B12" s="21" t="s">
        <v>9</v>
      </c>
      <c r="C12" s="52" t="s">
        <v>116</v>
      </c>
      <c r="D12" s="47">
        <v>31.27</v>
      </c>
      <c r="E12" s="5">
        <v>0.193</v>
      </c>
      <c r="F12" s="1">
        <v>1.48</v>
      </c>
      <c r="G12" s="25">
        <v>7.18</v>
      </c>
      <c r="H12" s="2">
        <f t="shared" si="31"/>
        <v>30.331899999999997</v>
      </c>
      <c r="I12" s="1">
        <f t="shared" si="13"/>
        <v>0.18720999999999999</v>
      </c>
      <c r="J12" s="3">
        <f t="shared" si="13"/>
        <v>1.4356</v>
      </c>
      <c r="K12" s="4">
        <f t="shared" si="13"/>
        <v>6.9645999999999999</v>
      </c>
      <c r="L12" s="2">
        <f t="shared" si="14"/>
        <v>29.393799999999999</v>
      </c>
      <c r="M12" s="1">
        <f t="shared" si="14"/>
        <v>0.18142</v>
      </c>
      <c r="N12" s="3">
        <f t="shared" si="1"/>
        <v>1.3912</v>
      </c>
      <c r="O12" s="4">
        <f t="shared" si="1"/>
        <v>6.7491999999999992</v>
      </c>
      <c r="P12" s="2">
        <f t="shared" si="15"/>
        <v>28.4557</v>
      </c>
      <c r="Q12" s="1">
        <f t="shared" si="15"/>
        <v>0.17563000000000001</v>
      </c>
      <c r="R12" s="3">
        <f t="shared" si="2"/>
        <v>1.3468</v>
      </c>
      <c r="S12" s="4">
        <f t="shared" si="2"/>
        <v>6.5338000000000003</v>
      </c>
      <c r="T12" s="2">
        <f t="shared" si="16"/>
        <v>28.4557</v>
      </c>
      <c r="U12" s="1">
        <f t="shared" si="16"/>
        <v>0.17563000000000001</v>
      </c>
      <c r="V12" s="3">
        <f t="shared" si="3"/>
        <v>1.3468</v>
      </c>
      <c r="W12" s="4">
        <f t="shared" si="3"/>
        <v>6.5338000000000003</v>
      </c>
      <c r="Y12" s="3">
        <v>0</v>
      </c>
      <c r="Z12" s="3">
        <v>0</v>
      </c>
      <c r="AA12" s="1">
        <v>0</v>
      </c>
      <c r="AB12" s="1">
        <v>0</v>
      </c>
      <c r="AC12" s="2">
        <f t="shared" si="32"/>
        <v>0</v>
      </c>
      <c r="AD12" s="1">
        <f t="shared" si="21"/>
        <v>0</v>
      </c>
      <c r="AE12" s="3">
        <f t="shared" si="4"/>
        <v>0</v>
      </c>
      <c r="AF12" s="4">
        <f t="shared" si="5"/>
        <v>0</v>
      </c>
      <c r="AG12" s="2">
        <f t="shared" si="22"/>
        <v>0</v>
      </c>
      <c r="AH12" s="1">
        <f t="shared" si="23"/>
        <v>0</v>
      </c>
      <c r="AI12" s="3">
        <f t="shared" si="6"/>
        <v>0</v>
      </c>
      <c r="AJ12" s="4">
        <f t="shared" si="7"/>
        <v>0</v>
      </c>
      <c r="AK12" s="2">
        <f t="shared" si="24"/>
        <v>0</v>
      </c>
      <c r="AL12" s="1">
        <f t="shared" si="25"/>
        <v>0</v>
      </c>
      <c r="AM12" s="3">
        <f t="shared" si="8"/>
        <v>0</v>
      </c>
      <c r="AN12" s="4">
        <f t="shared" si="9"/>
        <v>0</v>
      </c>
      <c r="AO12" s="2">
        <f t="shared" si="26"/>
        <v>0</v>
      </c>
      <c r="AP12" s="1">
        <f t="shared" si="27"/>
        <v>0</v>
      </c>
      <c r="AQ12" s="3">
        <f t="shared" si="10"/>
        <v>0</v>
      </c>
      <c r="AR12" s="4">
        <f t="shared" si="11"/>
        <v>0</v>
      </c>
      <c r="AT12" s="51" t="str">
        <f t="shared" si="28"/>
        <v>аренда</v>
      </c>
      <c r="AU12" s="51" t="str">
        <f t="shared" ref="AU12:BT12" si="34">AT12</f>
        <v>аренда</v>
      </c>
      <c r="AV12" s="51" t="str">
        <f t="shared" si="34"/>
        <v>аренда</v>
      </c>
      <c r="AW12" s="51" t="str">
        <f t="shared" si="34"/>
        <v>аренда</v>
      </c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</row>
    <row r="13" spans="1:72" ht="51" x14ac:dyDescent="0.25">
      <c r="A13" s="6">
        <f t="shared" si="30"/>
        <v>5</v>
      </c>
      <c r="B13" s="21" t="s">
        <v>10</v>
      </c>
      <c r="C13" s="52" t="s">
        <v>116</v>
      </c>
      <c r="D13" s="47">
        <v>31.27</v>
      </c>
      <c r="E13" s="5">
        <v>0.193</v>
      </c>
      <c r="F13" s="1">
        <v>1.48</v>
      </c>
      <c r="G13" s="25">
        <v>7.18</v>
      </c>
      <c r="H13" s="2">
        <f t="shared" si="31"/>
        <v>30.331899999999997</v>
      </c>
      <c r="I13" s="1">
        <f t="shared" si="13"/>
        <v>0.18720999999999999</v>
      </c>
      <c r="J13" s="3">
        <f t="shared" si="13"/>
        <v>1.4356</v>
      </c>
      <c r="K13" s="4">
        <f t="shared" si="13"/>
        <v>6.9645999999999999</v>
      </c>
      <c r="L13" s="2">
        <f t="shared" si="14"/>
        <v>29.393799999999999</v>
      </c>
      <c r="M13" s="1">
        <f t="shared" si="14"/>
        <v>0.18142</v>
      </c>
      <c r="N13" s="3">
        <f t="shared" si="1"/>
        <v>1.3912</v>
      </c>
      <c r="O13" s="4">
        <f t="shared" si="1"/>
        <v>6.7491999999999992</v>
      </c>
      <c r="P13" s="2">
        <f t="shared" si="15"/>
        <v>28.4557</v>
      </c>
      <c r="Q13" s="1">
        <f t="shared" si="15"/>
        <v>0.17563000000000001</v>
      </c>
      <c r="R13" s="3">
        <f t="shared" si="2"/>
        <v>1.3468</v>
      </c>
      <c r="S13" s="4">
        <f t="shared" si="2"/>
        <v>6.5338000000000003</v>
      </c>
      <c r="T13" s="2">
        <f t="shared" si="16"/>
        <v>28.4557</v>
      </c>
      <c r="U13" s="1">
        <f t="shared" si="16"/>
        <v>0.17563000000000001</v>
      </c>
      <c r="V13" s="3">
        <f t="shared" si="3"/>
        <v>1.3468</v>
      </c>
      <c r="W13" s="4">
        <f t="shared" si="3"/>
        <v>6.5338000000000003</v>
      </c>
      <c r="Y13" s="3">
        <v>0</v>
      </c>
      <c r="Z13" s="3">
        <v>0</v>
      </c>
      <c r="AA13" s="1">
        <v>0</v>
      </c>
      <c r="AB13" s="1">
        <v>0</v>
      </c>
      <c r="AC13" s="2">
        <f t="shared" si="32"/>
        <v>0</v>
      </c>
      <c r="AD13" s="1">
        <f t="shared" si="21"/>
        <v>0</v>
      </c>
      <c r="AE13" s="3">
        <f t="shared" si="4"/>
        <v>0</v>
      </c>
      <c r="AF13" s="4">
        <f t="shared" si="5"/>
        <v>0</v>
      </c>
      <c r="AG13" s="2">
        <f t="shared" si="22"/>
        <v>0</v>
      </c>
      <c r="AH13" s="1">
        <f t="shared" si="23"/>
        <v>0</v>
      </c>
      <c r="AI13" s="3">
        <f t="shared" si="6"/>
        <v>0</v>
      </c>
      <c r="AJ13" s="4">
        <f t="shared" si="7"/>
        <v>0</v>
      </c>
      <c r="AK13" s="2">
        <f t="shared" si="24"/>
        <v>0</v>
      </c>
      <c r="AL13" s="1">
        <f t="shared" si="25"/>
        <v>0</v>
      </c>
      <c r="AM13" s="3">
        <f t="shared" si="8"/>
        <v>0</v>
      </c>
      <c r="AN13" s="4">
        <f t="shared" si="9"/>
        <v>0</v>
      </c>
      <c r="AO13" s="2">
        <f t="shared" si="26"/>
        <v>0</v>
      </c>
      <c r="AP13" s="1">
        <f t="shared" si="27"/>
        <v>0</v>
      </c>
      <c r="AQ13" s="3">
        <f t="shared" si="10"/>
        <v>0</v>
      </c>
      <c r="AR13" s="4">
        <f t="shared" si="11"/>
        <v>0</v>
      </c>
      <c r="AT13" s="51" t="str">
        <f t="shared" si="28"/>
        <v>аренда</v>
      </c>
      <c r="AU13" s="51" t="str">
        <f t="shared" ref="AU13:BT13" si="35">AT13</f>
        <v>аренда</v>
      </c>
      <c r="AV13" s="51" t="str">
        <f t="shared" si="35"/>
        <v>аренда</v>
      </c>
      <c r="AW13" s="51" t="str">
        <f t="shared" si="35"/>
        <v>аренда</v>
      </c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</row>
    <row r="14" spans="1:72" ht="38.25" x14ac:dyDescent="0.25">
      <c r="A14" s="6">
        <f t="shared" si="30"/>
        <v>6</v>
      </c>
      <c r="B14" s="22" t="s">
        <v>11</v>
      </c>
      <c r="C14" s="52">
        <v>1097.0999999999999</v>
      </c>
      <c r="D14" s="47">
        <v>45.3</v>
      </c>
      <c r="E14" s="5">
        <v>0.53800000000000003</v>
      </c>
      <c r="F14" s="1">
        <v>1.65</v>
      </c>
      <c r="G14" s="25">
        <v>0</v>
      </c>
      <c r="H14" s="2">
        <f t="shared" si="31"/>
        <v>43.940999999999995</v>
      </c>
      <c r="I14" s="1">
        <f t="shared" si="13"/>
        <v>0.52185999999999999</v>
      </c>
      <c r="J14" s="3">
        <f t="shared" si="13"/>
        <v>1.6004999999999998</v>
      </c>
      <c r="K14" s="4">
        <f t="shared" si="13"/>
        <v>0</v>
      </c>
      <c r="L14" s="2">
        <f t="shared" si="14"/>
        <v>42.581999999999994</v>
      </c>
      <c r="M14" s="1">
        <f t="shared" si="14"/>
        <v>0.50572000000000006</v>
      </c>
      <c r="N14" s="3">
        <f t="shared" si="1"/>
        <v>1.5509999999999999</v>
      </c>
      <c r="O14" s="4">
        <f t="shared" si="1"/>
        <v>0</v>
      </c>
      <c r="P14" s="2">
        <f t="shared" si="15"/>
        <v>41.222999999999999</v>
      </c>
      <c r="Q14" s="1">
        <f t="shared" si="15"/>
        <v>0.48958000000000007</v>
      </c>
      <c r="R14" s="3">
        <f t="shared" si="2"/>
        <v>1.5015000000000001</v>
      </c>
      <c r="S14" s="4">
        <f t="shared" si="2"/>
        <v>0</v>
      </c>
      <c r="T14" s="2">
        <f t="shared" si="16"/>
        <v>41.222999999999999</v>
      </c>
      <c r="U14" s="1">
        <f t="shared" si="16"/>
        <v>0.48958000000000007</v>
      </c>
      <c r="V14" s="3">
        <f t="shared" si="3"/>
        <v>1.5015000000000001</v>
      </c>
      <c r="W14" s="4">
        <f t="shared" si="3"/>
        <v>0</v>
      </c>
      <c r="Y14" s="3">
        <f t="shared" ref="Y13:Y76" si="36">D14*AT14/1000</f>
        <v>49.698629999999987</v>
      </c>
      <c r="Z14" s="3">
        <f t="shared" ref="Z13:Z76" si="37">E14*AU14</f>
        <v>590.23979999999995</v>
      </c>
      <c r="AA14" s="1">
        <f t="shared" ref="AA13:AA76" si="38">F14*AV14/1000</f>
        <v>1.8102149999999997</v>
      </c>
      <c r="AB14" s="1">
        <f t="shared" ref="AB13:AB76" si="39">G14*AW14/1000</f>
        <v>0</v>
      </c>
      <c r="AC14" s="2">
        <f t="shared" si="32"/>
        <v>48.207671099999985</v>
      </c>
      <c r="AD14" s="1">
        <f t="shared" si="21"/>
        <v>572.53260599999999</v>
      </c>
      <c r="AE14" s="3">
        <f t="shared" si="4"/>
        <v>1.7559085499999996</v>
      </c>
      <c r="AF14" s="4">
        <f t="shared" si="5"/>
        <v>0</v>
      </c>
      <c r="AG14" s="2">
        <f t="shared" si="22"/>
        <v>46.716712199999982</v>
      </c>
      <c r="AH14" s="1">
        <f t="shared" si="23"/>
        <v>554.82541199999991</v>
      </c>
      <c r="AI14" s="3">
        <f t="shared" si="6"/>
        <v>1.7016020999999997</v>
      </c>
      <c r="AJ14" s="4">
        <f t="shared" si="7"/>
        <v>0</v>
      </c>
      <c r="AK14" s="2">
        <f t="shared" si="24"/>
        <v>45.225753299999987</v>
      </c>
      <c r="AL14" s="1">
        <f t="shared" si="25"/>
        <v>537.11821799999996</v>
      </c>
      <c r="AM14" s="3">
        <f t="shared" si="8"/>
        <v>1.6472956499999998</v>
      </c>
      <c r="AN14" s="4">
        <f t="shared" si="9"/>
        <v>0</v>
      </c>
      <c r="AO14" s="2">
        <f t="shared" si="26"/>
        <v>45.225753299999987</v>
      </c>
      <c r="AP14" s="1">
        <f t="shared" si="27"/>
        <v>537.11821799999996</v>
      </c>
      <c r="AQ14" s="3">
        <f t="shared" si="10"/>
        <v>1.6472956499999998</v>
      </c>
      <c r="AR14" s="4">
        <f t="shared" si="11"/>
        <v>0</v>
      </c>
      <c r="AT14" s="51">
        <f t="shared" si="28"/>
        <v>1097.0999999999999</v>
      </c>
      <c r="AU14" s="51">
        <f t="shared" ref="AU14:BT14" si="40">AT14</f>
        <v>1097.0999999999999</v>
      </c>
      <c r="AV14" s="51">
        <f t="shared" si="40"/>
        <v>1097.0999999999999</v>
      </c>
      <c r="AW14" s="51">
        <f t="shared" si="40"/>
        <v>1097.0999999999999</v>
      </c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</row>
    <row r="15" spans="1:72" ht="38.25" x14ac:dyDescent="0.25">
      <c r="A15" s="6">
        <f t="shared" si="30"/>
        <v>7</v>
      </c>
      <c r="B15" s="21" t="s">
        <v>12</v>
      </c>
      <c r="C15" s="52">
        <v>1839</v>
      </c>
      <c r="D15" s="47">
        <v>20.77</v>
      </c>
      <c r="E15" s="5">
        <v>0.29499999999999998</v>
      </c>
      <c r="F15" s="1">
        <v>1.22</v>
      </c>
      <c r="G15" s="25">
        <v>0</v>
      </c>
      <c r="H15" s="2">
        <f t="shared" si="31"/>
        <v>20.146899999999999</v>
      </c>
      <c r="I15" s="1">
        <f t="shared" si="13"/>
        <v>0.28614999999999996</v>
      </c>
      <c r="J15" s="3">
        <f t="shared" si="13"/>
        <v>1.1834</v>
      </c>
      <c r="K15" s="4">
        <f t="shared" si="13"/>
        <v>0</v>
      </c>
      <c r="L15" s="2">
        <f t="shared" si="14"/>
        <v>19.523799999999998</v>
      </c>
      <c r="M15" s="1">
        <f t="shared" si="14"/>
        <v>0.27729999999999999</v>
      </c>
      <c r="N15" s="3">
        <f t="shared" si="1"/>
        <v>1.1467999999999998</v>
      </c>
      <c r="O15" s="4">
        <f t="shared" si="1"/>
        <v>0</v>
      </c>
      <c r="P15" s="2">
        <f t="shared" si="15"/>
        <v>18.900700000000001</v>
      </c>
      <c r="Q15" s="1">
        <f t="shared" si="15"/>
        <v>0.26845000000000002</v>
      </c>
      <c r="R15" s="3">
        <f t="shared" si="2"/>
        <v>1.1102000000000001</v>
      </c>
      <c r="S15" s="4">
        <f t="shared" si="2"/>
        <v>0</v>
      </c>
      <c r="T15" s="2">
        <f t="shared" si="16"/>
        <v>18.900700000000001</v>
      </c>
      <c r="U15" s="1">
        <f t="shared" si="16"/>
        <v>0.26845000000000002</v>
      </c>
      <c r="V15" s="3">
        <f t="shared" si="3"/>
        <v>1.1102000000000001</v>
      </c>
      <c r="W15" s="4">
        <f t="shared" si="3"/>
        <v>0</v>
      </c>
      <c r="Y15" s="3">
        <f t="shared" si="36"/>
        <v>38.19603</v>
      </c>
      <c r="Z15" s="3">
        <f t="shared" si="37"/>
        <v>542.505</v>
      </c>
      <c r="AA15" s="1">
        <f t="shared" si="38"/>
        <v>2.2435800000000001</v>
      </c>
      <c r="AB15" s="1">
        <f t="shared" si="39"/>
        <v>0</v>
      </c>
      <c r="AC15" s="2">
        <f t="shared" si="32"/>
        <v>37.050149099999999</v>
      </c>
      <c r="AD15" s="1">
        <f t="shared" si="21"/>
        <v>526.22984999999994</v>
      </c>
      <c r="AE15" s="3">
        <f t="shared" si="4"/>
        <v>2.1762725999999999</v>
      </c>
      <c r="AF15" s="4">
        <f t="shared" si="5"/>
        <v>0</v>
      </c>
      <c r="AG15" s="2">
        <f t="shared" si="22"/>
        <v>35.904268199999997</v>
      </c>
      <c r="AH15" s="1">
        <f t="shared" si="23"/>
        <v>509.95469999999995</v>
      </c>
      <c r="AI15" s="3">
        <f t="shared" si="6"/>
        <v>2.1089652000000001</v>
      </c>
      <c r="AJ15" s="4">
        <f t="shared" si="7"/>
        <v>0</v>
      </c>
      <c r="AK15" s="2">
        <f t="shared" si="24"/>
        <v>34.758387300000003</v>
      </c>
      <c r="AL15" s="1">
        <f t="shared" si="25"/>
        <v>493.67955000000001</v>
      </c>
      <c r="AM15" s="3">
        <f t="shared" si="8"/>
        <v>2.0416578000000003</v>
      </c>
      <c r="AN15" s="4">
        <f t="shared" si="9"/>
        <v>0</v>
      </c>
      <c r="AO15" s="2">
        <f t="shared" si="26"/>
        <v>34.758387300000003</v>
      </c>
      <c r="AP15" s="1">
        <f t="shared" si="27"/>
        <v>493.67955000000001</v>
      </c>
      <c r="AQ15" s="3">
        <f t="shared" si="10"/>
        <v>2.0416578000000003</v>
      </c>
      <c r="AR15" s="4">
        <f t="shared" si="11"/>
        <v>0</v>
      </c>
      <c r="AT15" s="51">
        <f t="shared" si="28"/>
        <v>1839</v>
      </c>
      <c r="AU15" s="51">
        <f t="shared" ref="AU15:BT15" si="41">AT15</f>
        <v>1839</v>
      </c>
      <c r="AV15" s="51">
        <f t="shared" si="41"/>
        <v>1839</v>
      </c>
      <c r="AW15" s="51">
        <f t="shared" si="41"/>
        <v>1839</v>
      </c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</row>
    <row r="16" spans="1:72" ht="51" x14ac:dyDescent="0.25">
      <c r="A16" s="6">
        <f t="shared" si="30"/>
        <v>8</v>
      </c>
      <c r="B16" s="21" t="s">
        <v>13</v>
      </c>
      <c r="C16" s="52">
        <v>3597</v>
      </c>
      <c r="D16" s="47">
        <v>20.41</v>
      </c>
      <c r="E16" s="5">
        <v>0.20699999999999999</v>
      </c>
      <c r="F16" s="1">
        <v>0.22</v>
      </c>
      <c r="G16" s="25">
        <v>0</v>
      </c>
      <c r="H16" s="2">
        <f t="shared" si="31"/>
        <v>19.797699999999999</v>
      </c>
      <c r="I16" s="1">
        <f t="shared" si="13"/>
        <v>0.20079</v>
      </c>
      <c r="J16" s="3">
        <f t="shared" si="13"/>
        <v>0.21340000000000001</v>
      </c>
      <c r="K16" s="4">
        <f t="shared" si="13"/>
        <v>0</v>
      </c>
      <c r="L16" s="2">
        <f t="shared" si="14"/>
        <v>19.185399999999998</v>
      </c>
      <c r="M16" s="1">
        <f t="shared" si="14"/>
        <v>0.19457999999999998</v>
      </c>
      <c r="N16" s="3">
        <f t="shared" si="1"/>
        <v>0.20679999999999998</v>
      </c>
      <c r="O16" s="4">
        <f t="shared" si="1"/>
        <v>0</v>
      </c>
      <c r="P16" s="2">
        <f t="shared" si="15"/>
        <v>18.5731</v>
      </c>
      <c r="Q16" s="1">
        <f t="shared" si="15"/>
        <v>0.18837000000000001</v>
      </c>
      <c r="R16" s="3">
        <f t="shared" si="2"/>
        <v>0.20020000000000002</v>
      </c>
      <c r="S16" s="4">
        <f t="shared" si="2"/>
        <v>0</v>
      </c>
      <c r="T16" s="2">
        <f t="shared" si="16"/>
        <v>18.5731</v>
      </c>
      <c r="U16" s="1">
        <f t="shared" si="16"/>
        <v>0.18837000000000001</v>
      </c>
      <c r="V16" s="3">
        <f t="shared" si="3"/>
        <v>0.20020000000000002</v>
      </c>
      <c r="W16" s="4">
        <f t="shared" si="3"/>
        <v>0</v>
      </c>
      <c r="Y16" s="3">
        <f t="shared" si="36"/>
        <v>73.414770000000004</v>
      </c>
      <c r="Z16" s="3">
        <f t="shared" si="37"/>
        <v>744.57899999999995</v>
      </c>
      <c r="AA16" s="1">
        <f t="shared" si="38"/>
        <v>0.79134000000000004</v>
      </c>
      <c r="AB16" s="1">
        <f t="shared" si="39"/>
        <v>0</v>
      </c>
      <c r="AC16" s="2">
        <f t="shared" si="32"/>
        <v>71.212326900000008</v>
      </c>
      <c r="AD16" s="1">
        <f t="shared" si="21"/>
        <v>722.24162999999999</v>
      </c>
      <c r="AE16" s="3">
        <f t="shared" si="4"/>
        <v>0.76759980000000005</v>
      </c>
      <c r="AF16" s="4">
        <f t="shared" si="5"/>
        <v>0</v>
      </c>
      <c r="AG16" s="2">
        <f t="shared" si="22"/>
        <v>69.009883799999997</v>
      </c>
      <c r="AH16" s="1">
        <f t="shared" si="23"/>
        <v>699.90425999999991</v>
      </c>
      <c r="AI16" s="3">
        <f t="shared" si="6"/>
        <v>0.74385959999999995</v>
      </c>
      <c r="AJ16" s="4">
        <f t="shared" si="7"/>
        <v>0</v>
      </c>
      <c r="AK16" s="2">
        <f t="shared" si="24"/>
        <v>66.807440700000001</v>
      </c>
      <c r="AL16" s="1">
        <f t="shared" si="25"/>
        <v>677.56688999999994</v>
      </c>
      <c r="AM16" s="3">
        <f t="shared" si="8"/>
        <v>0.72011940000000008</v>
      </c>
      <c r="AN16" s="4">
        <f t="shared" si="9"/>
        <v>0</v>
      </c>
      <c r="AO16" s="2">
        <f t="shared" si="26"/>
        <v>66.807440700000001</v>
      </c>
      <c r="AP16" s="1">
        <f t="shared" si="27"/>
        <v>677.56688999999994</v>
      </c>
      <c r="AQ16" s="3">
        <f t="shared" si="10"/>
        <v>0.72011940000000008</v>
      </c>
      <c r="AR16" s="4">
        <f t="shared" si="11"/>
        <v>0</v>
      </c>
      <c r="AT16" s="51">
        <f t="shared" si="28"/>
        <v>3597</v>
      </c>
      <c r="AU16" s="51">
        <f t="shared" ref="AU16:BT16" si="42">AT16</f>
        <v>3597</v>
      </c>
      <c r="AV16" s="51">
        <f t="shared" si="42"/>
        <v>3597</v>
      </c>
      <c r="AW16" s="51">
        <f t="shared" si="42"/>
        <v>3597</v>
      </c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</row>
    <row r="17" spans="1:72" ht="51" x14ac:dyDescent="0.25">
      <c r="A17" s="6">
        <f t="shared" si="30"/>
        <v>9</v>
      </c>
      <c r="B17" s="21" t="s">
        <v>14</v>
      </c>
      <c r="C17" s="52">
        <v>3632</v>
      </c>
      <c r="D17" s="47">
        <v>26.1</v>
      </c>
      <c r="E17" s="5">
        <v>0.23200000000000001</v>
      </c>
      <c r="F17" s="1">
        <v>0.38</v>
      </c>
      <c r="G17" s="25">
        <v>0</v>
      </c>
      <c r="H17" s="2">
        <f t="shared" si="31"/>
        <v>25.317</v>
      </c>
      <c r="I17" s="1">
        <f t="shared" si="13"/>
        <v>0.22504000000000002</v>
      </c>
      <c r="J17" s="3">
        <f t="shared" si="13"/>
        <v>0.36859999999999998</v>
      </c>
      <c r="K17" s="4">
        <f t="shared" si="13"/>
        <v>0</v>
      </c>
      <c r="L17" s="2">
        <f t="shared" si="14"/>
        <v>24.533999999999999</v>
      </c>
      <c r="M17" s="1">
        <f t="shared" si="14"/>
        <v>0.21808</v>
      </c>
      <c r="N17" s="3">
        <f t="shared" si="1"/>
        <v>0.35719999999999996</v>
      </c>
      <c r="O17" s="4">
        <f t="shared" si="1"/>
        <v>0</v>
      </c>
      <c r="P17" s="2">
        <f t="shared" si="15"/>
        <v>23.751000000000001</v>
      </c>
      <c r="Q17" s="1">
        <f t="shared" si="15"/>
        <v>0.21112000000000003</v>
      </c>
      <c r="R17" s="3">
        <f t="shared" si="2"/>
        <v>0.3458</v>
      </c>
      <c r="S17" s="4">
        <f t="shared" si="2"/>
        <v>0</v>
      </c>
      <c r="T17" s="2">
        <f t="shared" si="16"/>
        <v>23.751000000000001</v>
      </c>
      <c r="U17" s="1">
        <f t="shared" si="16"/>
        <v>0.21112000000000003</v>
      </c>
      <c r="V17" s="3">
        <f t="shared" si="3"/>
        <v>0.3458</v>
      </c>
      <c r="W17" s="4">
        <f t="shared" si="3"/>
        <v>0</v>
      </c>
      <c r="Y17" s="3">
        <f t="shared" si="36"/>
        <v>94.795200000000008</v>
      </c>
      <c r="Z17" s="3">
        <f t="shared" si="37"/>
        <v>842.62400000000002</v>
      </c>
      <c r="AA17" s="1">
        <f t="shared" si="38"/>
        <v>1.3801600000000001</v>
      </c>
      <c r="AB17" s="1">
        <f t="shared" si="39"/>
        <v>0</v>
      </c>
      <c r="AC17" s="2">
        <f t="shared" si="32"/>
        <v>91.951344000000006</v>
      </c>
      <c r="AD17" s="1">
        <f t="shared" si="21"/>
        <v>817.34528</v>
      </c>
      <c r="AE17" s="3">
        <f t="shared" si="4"/>
        <v>1.3387552</v>
      </c>
      <c r="AF17" s="4">
        <f t="shared" si="5"/>
        <v>0</v>
      </c>
      <c r="AG17" s="2">
        <f t="shared" si="22"/>
        <v>89.107488000000004</v>
      </c>
      <c r="AH17" s="1">
        <f t="shared" si="23"/>
        <v>792.06655999999998</v>
      </c>
      <c r="AI17" s="3">
        <f t="shared" si="6"/>
        <v>1.2973504</v>
      </c>
      <c r="AJ17" s="4">
        <f t="shared" si="7"/>
        <v>0</v>
      </c>
      <c r="AK17" s="2">
        <f t="shared" si="24"/>
        <v>86.263632000000015</v>
      </c>
      <c r="AL17" s="1">
        <f t="shared" si="25"/>
        <v>766.78784000000007</v>
      </c>
      <c r="AM17" s="3">
        <f t="shared" si="8"/>
        <v>1.2559456</v>
      </c>
      <c r="AN17" s="4">
        <f t="shared" si="9"/>
        <v>0</v>
      </c>
      <c r="AO17" s="2">
        <f t="shared" si="26"/>
        <v>86.263632000000015</v>
      </c>
      <c r="AP17" s="1">
        <f t="shared" si="27"/>
        <v>766.78784000000007</v>
      </c>
      <c r="AQ17" s="3">
        <f t="shared" si="10"/>
        <v>1.2559456</v>
      </c>
      <c r="AR17" s="4">
        <f t="shared" si="11"/>
        <v>0</v>
      </c>
      <c r="AT17" s="51">
        <f t="shared" si="28"/>
        <v>3632</v>
      </c>
      <c r="AU17" s="51">
        <f t="shared" ref="AU17:BT17" si="43">AT17</f>
        <v>3632</v>
      </c>
      <c r="AV17" s="51">
        <f t="shared" si="43"/>
        <v>3632</v>
      </c>
      <c r="AW17" s="51">
        <f t="shared" si="43"/>
        <v>3632</v>
      </c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</row>
    <row r="18" spans="1:72" ht="38.25" x14ac:dyDescent="0.25">
      <c r="A18" s="6">
        <f t="shared" si="30"/>
        <v>10</v>
      </c>
      <c r="B18" s="21" t="s">
        <v>15</v>
      </c>
      <c r="C18" s="52">
        <v>2775</v>
      </c>
      <c r="D18" s="47">
        <v>20.04</v>
      </c>
      <c r="E18" s="5">
        <v>0.16700000000000001</v>
      </c>
      <c r="F18" s="1">
        <v>0.65</v>
      </c>
      <c r="G18" s="25">
        <v>0</v>
      </c>
      <c r="H18" s="2">
        <f t="shared" si="31"/>
        <v>19.438799999999997</v>
      </c>
      <c r="I18" s="1">
        <f t="shared" si="13"/>
        <v>0.16199</v>
      </c>
      <c r="J18" s="3">
        <f t="shared" si="13"/>
        <v>0.63049999999999995</v>
      </c>
      <c r="K18" s="4">
        <f t="shared" si="13"/>
        <v>0</v>
      </c>
      <c r="L18" s="2">
        <f t="shared" si="14"/>
        <v>18.837599999999998</v>
      </c>
      <c r="M18" s="1">
        <f t="shared" si="14"/>
        <v>0.15698000000000001</v>
      </c>
      <c r="N18" s="3">
        <f t="shared" si="1"/>
        <v>0.61099999999999999</v>
      </c>
      <c r="O18" s="4">
        <f t="shared" si="1"/>
        <v>0</v>
      </c>
      <c r="P18" s="2">
        <f t="shared" si="15"/>
        <v>18.2364</v>
      </c>
      <c r="Q18" s="1">
        <f t="shared" si="15"/>
        <v>0.15197000000000002</v>
      </c>
      <c r="R18" s="3">
        <f t="shared" si="2"/>
        <v>0.59150000000000003</v>
      </c>
      <c r="S18" s="4">
        <f t="shared" si="2"/>
        <v>0</v>
      </c>
      <c r="T18" s="2">
        <f t="shared" si="16"/>
        <v>18.2364</v>
      </c>
      <c r="U18" s="1">
        <f t="shared" si="16"/>
        <v>0.15197000000000002</v>
      </c>
      <c r="V18" s="3">
        <f t="shared" si="3"/>
        <v>0.59150000000000003</v>
      </c>
      <c r="W18" s="4">
        <f t="shared" si="3"/>
        <v>0</v>
      </c>
      <c r="Y18" s="3">
        <f t="shared" si="36"/>
        <v>55.610999999999997</v>
      </c>
      <c r="Z18" s="3">
        <f t="shared" si="37"/>
        <v>463.42500000000001</v>
      </c>
      <c r="AA18" s="1">
        <f t="shared" si="38"/>
        <v>1.80375</v>
      </c>
      <c r="AB18" s="1">
        <f t="shared" si="39"/>
        <v>0</v>
      </c>
      <c r="AC18" s="2">
        <f t="shared" si="32"/>
        <v>53.942669999999993</v>
      </c>
      <c r="AD18" s="1">
        <f t="shared" si="21"/>
        <v>449.52224999999999</v>
      </c>
      <c r="AE18" s="3">
        <f t="shared" si="4"/>
        <v>1.7496375</v>
      </c>
      <c r="AF18" s="4">
        <f t="shared" si="5"/>
        <v>0</v>
      </c>
      <c r="AG18" s="2">
        <f t="shared" si="22"/>
        <v>52.274339999999995</v>
      </c>
      <c r="AH18" s="1">
        <f t="shared" si="23"/>
        <v>435.61949999999996</v>
      </c>
      <c r="AI18" s="3">
        <f t="shared" si="6"/>
        <v>1.6955249999999999</v>
      </c>
      <c r="AJ18" s="4">
        <f t="shared" si="7"/>
        <v>0</v>
      </c>
      <c r="AK18" s="2">
        <f t="shared" si="24"/>
        <v>50.606009999999998</v>
      </c>
      <c r="AL18" s="1">
        <f t="shared" si="25"/>
        <v>421.71675000000005</v>
      </c>
      <c r="AM18" s="3">
        <f t="shared" si="8"/>
        <v>1.6414124999999999</v>
      </c>
      <c r="AN18" s="4">
        <f t="shared" si="9"/>
        <v>0</v>
      </c>
      <c r="AO18" s="2">
        <f t="shared" si="26"/>
        <v>50.606009999999998</v>
      </c>
      <c r="AP18" s="1">
        <f t="shared" si="27"/>
        <v>421.71675000000005</v>
      </c>
      <c r="AQ18" s="3">
        <f t="shared" si="10"/>
        <v>1.6414124999999999</v>
      </c>
      <c r="AR18" s="4">
        <f t="shared" si="11"/>
        <v>0</v>
      </c>
      <c r="AT18" s="51">
        <f t="shared" si="28"/>
        <v>2775</v>
      </c>
      <c r="AU18" s="51">
        <f t="shared" ref="AU18:BT18" si="44">AT18</f>
        <v>2775</v>
      </c>
      <c r="AV18" s="51">
        <f t="shared" si="44"/>
        <v>2775</v>
      </c>
      <c r="AW18" s="51">
        <f t="shared" si="44"/>
        <v>2775</v>
      </c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</row>
    <row r="19" spans="1:72" ht="51" x14ac:dyDescent="0.25">
      <c r="A19" s="6">
        <f t="shared" si="30"/>
        <v>11</v>
      </c>
      <c r="B19" s="21" t="s">
        <v>16</v>
      </c>
      <c r="C19" s="52">
        <v>3798</v>
      </c>
      <c r="D19" s="47">
        <v>22.59</v>
      </c>
      <c r="E19" s="5">
        <v>0.16500000000000001</v>
      </c>
      <c r="F19" s="1">
        <v>0.22</v>
      </c>
      <c r="G19" s="25">
        <v>0</v>
      </c>
      <c r="H19" s="2">
        <f t="shared" si="31"/>
        <v>21.912299999999998</v>
      </c>
      <c r="I19" s="1">
        <f t="shared" si="13"/>
        <v>0.16005</v>
      </c>
      <c r="J19" s="3">
        <f t="shared" si="13"/>
        <v>0.21340000000000001</v>
      </c>
      <c r="K19" s="4">
        <f t="shared" si="13"/>
        <v>0</v>
      </c>
      <c r="L19" s="2">
        <f t="shared" si="14"/>
        <v>21.2346</v>
      </c>
      <c r="M19" s="1">
        <f t="shared" si="14"/>
        <v>0.15509999999999999</v>
      </c>
      <c r="N19" s="3">
        <f t="shared" si="1"/>
        <v>0.20679999999999998</v>
      </c>
      <c r="O19" s="4">
        <f t="shared" si="1"/>
        <v>0</v>
      </c>
      <c r="P19" s="2">
        <f t="shared" si="15"/>
        <v>20.556899999999999</v>
      </c>
      <c r="Q19" s="1">
        <f t="shared" si="15"/>
        <v>0.15015000000000001</v>
      </c>
      <c r="R19" s="3">
        <f t="shared" si="2"/>
        <v>0.20020000000000002</v>
      </c>
      <c r="S19" s="4">
        <f t="shared" si="2"/>
        <v>0</v>
      </c>
      <c r="T19" s="2">
        <f t="shared" si="16"/>
        <v>20.556899999999999</v>
      </c>
      <c r="U19" s="1">
        <f t="shared" si="16"/>
        <v>0.15015000000000001</v>
      </c>
      <c r="V19" s="3">
        <f t="shared" si="3"/>
        <v>0.20020000000000002</v>
      </c>
      <c r="W19" s="4">
        <f t="shared" si="3"/>
        <v>0</v>
      </c>
      <c r="Y19" s="3">
        <f t="shared" si="36"/>
        <v>85.796819999999997</v>
      </c>
      <c r="Z19" s="3">
        <f t="shared" si="37"/>
        <v>626.67000000000007</v>
      </c>
      <c r="AA19" s="1">
        <f t="shared" si="38"/>
        <v>0.83556000000000008</v>
      </c>
      <c r="AB19" s="1">
        <f t="shared" si="39"/>
        <v>0</v>
      </c>
      <c r="AC19" s="2">
        <f t="shared" si="32"/>
        <v>83.222915399999991</v>
      </c>
      <c r="AD19" s="1">
        <f t="shared" si="21"/>
        <v>607.86990000000003</v>
      </c>
      <c r="AE19" s="3">
        <f t="shared" si="4"/>
        <v>0.81049320000000002</v>
      </c>
      <c r="AF19" s="4">
        <f t="shared" si="5"/>
        <v>0</v>
      </c>
      <c r="AG19" s="2">
        <f t="shared" si="22"/>
        <v>80.649010799999999</v>
      </c>
      <c r="AH19" s="1">
        <f t="shared" si="23"/>
        <v>589.06979999999999</v>
      </c>
      <c r="AI19" s="3">
        <f t="shared" si="6"/>
        <v>0.78542640000000008</v>
      </c>
      <c r="AJ19" s="4">
        <f t="shared" si="7"/>
        <v>0</v>
      </c>
      <c r="AK19" s="2">
        <f t="shared" si="24"/>
        <v>78.075106199999993</v>
      </c>
      <c r="AL19" s="1">
        <f t="shared" si="25"/>
        <v>570.26970000000006</v>
      </c>
      <c r="AM19" s="3">
        <f t="shared" si="8"/>
        <v>0.76035960000000014</v>
      </c>
      <c r="AN19" s="4">
        <f t="shared" si="9"/>
        <v>0</v>
      </c>
      <c r="AO19" s="2">
        <f t="shared" si="26"/>
        <v>78.075106199999993</v>
      </c>
      <c r="AP19" s="1">
        <f t="shared" si="27"/>
        <v>570.26970000000006</v>
      </c>
      <c r="AQ19" s="3">
        <f t="shared" si="10"/>
        <v>0.76035960000000014</v>
      </c>
      <c r="AR19" s="4">
        <f t="shared" si="11"/>
        <v>0</v>
      </c>
      <c r="AT19" s="51">
        <f t="shared" si="28"/>
        <v>3798</v>
      </c>
      <c r="AU19" s="51">
        <f t="shared" ref="AU19:BT19" si="45">AT19</f>
        <v>3798</v>
      </c>
      <c r="AV19" s="51">
        <f t="shared" si="45"/>
        <v>3798</v>
      </c>
      <c r="AW19" s="51">
        <f t="shared" si="45"/>
        <v>3798</v>
      </c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</row>
    <row r="20" spans="1:72" ht="38.25" x14ac:dyDescent="0.25">
      <c r="A20" s="6">
        <f t="shared" si="30"/>
        <v>12</v>
      </c>
      <c r="B20" s="22" t="s">
        <v>17</v>
      </c>
      <c r="C20" s="52">
        <v>1574.5</v>
      </c>
      <c r="D20" s="47">
        <v>34.36</v>
      </c>
      <c r="E20" s="5">
        <v>0.14000000000000001</v>
      </c>
      <c r="F20" s="1">
        <v>0.18</v>
      </c>
      <c r="G20" s="25">
        <v>0</v>
      </c>
      <c r="H20" s="2">
        <f t="shared" si="31"/>
        <v>33.3292</v>
      </c>
      <c r="I20" s="1">
        <f t="shared" si="13"/>
        <v>0.1358</v>
      </c>
      <c r="J20" s="3">
        <f t="shared" si="13"/>
        <v>0.17459999999999998</v>
      </c>
      <c r="K20" s="4">
        <f t="shared" si="13"/>
        <v>0</v>
      </c>
      <c r="L20" s="2">
        <f t="shared" si="14"/>
        <v>32.298400000000001</v>
      </c>
      <c r="M20" s="1">
        <f t="shared" si="14"/>
        <v>0.13159999999999999</v>
      </c>
      <c r="N20" s="3">
        <f t="shared" si="1"/>
        <v>0.16919999999999999</v>
      </c>
      <c r="O20" s="4">
        <f t="shared" si="1"/>
        <v>0</v>
      </c>
      <c r="P20" s="2">
        <f t="shared" si="15"/>
        <v>31.267600000000002</v>
      </c>
      <c r="Q20" s="1">
        <f t="shared" si="15"/>
        <v>0.12740000000000001</v>
      </c>
      <c r="R20" s="3">
        <f t="shared" si="2"/>
        <v>0.1638</v>
      </c>
      <c r="S20" s="4">
        <f t="shared" si="2"/>
        <v>0</v>
      </c>
      <c r="T20" s="2">
        <f t="shared" si="16"/>
        <v>31.267600000000002</v>
      </c>
      <c r="U20" s="1">
        <f t="shared" si="16"/>
        <v>0.12740000000000001</v>
      </c>
      <c r="V20" s="3">
        <f t="shared" si="3"/>
        <v>0.1638</v>
      </c>
      <c r="W20" s="4">
        <f t="shared" si="3"/>
        <v>0</v>
      </c>
      <c r="Y20" s="3">
        <f t="shared" si="36"/>
        <v>54.099820000000001</v>
      </c>
      <c r="Z20" s="3">
        <f t="shared" si="37"/>
        <v>220.43</v>
      </c>
      <c r="AA20" s="1">
        <f t="shared" si="38"/>
        <v>0.28341</v>
      </c>
      <c r="AB20" s="1">
        <f t="shared" si="39"/>
        <v>0</v>
      </c>
      <c r="AC20" s="2">
        <f t="shared" si="32"/>
        <v>52.476825400000003</v>
      </c>
      <c r="AD20" s="1">
        <f t="shared" si="21"/>
        <v>213.81710000000001</v>
      </c>
      <c r="AE20" s="3">
        <f t="shared" si="4"/>
        <v>0.27490769999999998</v>
      </c>
      <c r="AF20" s="4">
        <f t="shared" si="5"/>
        <v>0</v>
      </c>
      <c r="AG20" s="2">
        <f t="shared" si="22"/>
        <v>50.853830799999997</v>
      </c>
      <c r="AH20" s="1">
        <f t="shared" si="23"/>
        <v>207.20419999999999</v>
      </c>
      <c r="AI20" s="3">
        <f t="shared" si="6"/>
        <v>0.26640539999999996</v>
      </c>
      <c r="AJ20" s="4">
        <f t="shared" si="7"/>
        <v>0</v>
      </c>
      <c r="AK20" s="2">
        <f t="shared" si="24"/>
        <v>49.230836200000006</v>
      </c>
      <c r="AL20" s="1">
        <f t="shared" si="25"/>
        <v>200.59130000000002</v>
      </c>
      <c r="AM20" s="3">
        <f t="shared" si="8"/>
        <v>0.2579031</v>
      </c>
      <c r="AN20" s="4">
        <f t="shared" si="9"/>
        <v>0</v>
      </c>
      <c r="AO20" s="2">
        <f t="shared" si="26"/>
        <v>49.230836200000006</v>
      </c>
      <c r="AP20" s="1">
        <f t="shared" si="27"/>
        <v>200.59130000000002</v>
      </c>
      <c r="AQ20" s="3">
        <f t="shared" si="10"/>
        <v>0.2579031</v>
      </c>
      <c r="AR20" s="4">
        <f t="shared" si="11"/>
        <v>0</v>
      </c>
      <c r="AT20" s="51">
        <f t="shared" si="28"/>
        <v>1574.5</v>
      </c>
      <c r="AU20" s="51">
        <f t="shared" ref="AU20:BT20" si="46">AT20</f>
        <v>1574.5</v>
      </c>
      <c r="AV20" s="51">
        <f t="shared" si="46"/>
        <v>1574.5</v>
      </c>
      <c r="AW20" s="51">
        <f t="shared" si="46"/>
        <v>1574.5</v>
      </c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</row>
    <row r="21" spans="1:72" ht="38.25" x14ac:dyDescent="0.25">
      <c r="A21" s="6">
        <f t="shared" si="30"/>
        <v>13</v>
      </c>
      <c r="B21" s="22" t="s">
        <v>18</v>
      </c>
      <c r="C21" s="52">
        <v>1085.9000000000001</v>
      </c>
      <c r="D21" s="47">
        <v>36.19</v>
      </c>
      <c r="E21" s="5">
        <v>0.27800000000000002</v>
      </c>
      <c r="F21" s="1">
        <v>0.71</v>
      </c>
      <c r="G21" s="25">
        <v>0</v>
      </c>
      <c r="H21" s="2">
        <f t="shared" si="31"/>
        <v>35.104299999999995</v>
      </c>
      <c r="I21" s="1">
        <f t="shared" si="13"/>
        <v>0.26966000000000001</v>
      </c>
      <c r="J21" s="3">
        <f t="shared" si="13"/>
        <v>0.68869999999999998</v>
      </c>
      <c r="K21" s="4">
        <f t="shared" si="13"/>
        <v>0</v>
      </c>
      <c r="L21" s="2">
        <f t="shared" si="14"/>
        <v>34.018599999999999</v>
      </c>
      <c r="M21" s="1">
        <f t="shared" si="14"/>
        <v>0.26132</v>
      </c>
      <c r="N21" s="3">
        <f t="shared" si="1"/>
        <v>0.66739999999999988</v>
      </c>
      <c r="O21" s="4">
        <f t="shared" si="1"/>
        <v>0</v>
      </c>
      <c r="P21" s="2">
        <f t="shared" si="15"/>
        <v>32.932899999999997</v>
      </c>
      <c r="Q21" s="1">
        <f t="shared" si="15"/>
        <v>0.25298000000000004</v>
      </c>
      <c r="R21" s="3">
        <f t="shared" si="2"/>
        <v>0.64610000000000001</v>
      </c>
      <c r="S21" s="4">
        <f t="shared" si="2"/>
        <v>0</v>
      </c>
      <c r="T21" s="2">
        <f t="shared" si="16"/>
        <v>32.932899999999997</v>
      </c>
      <c r="U21" s="1">
        <f t="shared" si="16"/>
        <v>0.25298000000000004</v>
      </c>
      <c r="V21" s="3">
        <f t="shared" si="3"/>
        <v>0.64610000000000001</v>
      </c>
      <c r="W21" s="4">
        <f t="shared" si="3"/>
        <v>0</v>
      </c>
      <c r="Y21" s="3">
        <f t="shared" si="36"/>
        <v>39.298721</v>
      </c>
      <c r="Z21" s="3">
        <f t="shared" si="37"/>
        <v>301.88020000000006</v>
      </c>
      <c r="AA21" s="1">
        <f t="shared" si="38"/>
        <v>0.77098900000000004</v>
      </c>
      <c r="AB21" s="1">
        <f t="shared" si="39"/>
        <v>0</v>
      </c>
      <c r="AC21" s="2">
        <f t="shared" si="32"/>
        <v>38.119759369999997</v>
      </c>
      <c r="AD21" s="1">
        <f t="shared" si="21"/>
        <v>292.82379400000002</v>
      </c>
      <c r="AE21" s="3">
        <f t="shared" si="4"/>
        <v>0.74785933000000004</v>
      </c>
      <c r="AF21" s="4">
        <f t="shared" si="5"/>
        <v>0</v>
      </c>
      <c r="AG21" s="2">
        <f t="shared" si="22"/>
        <v>36.940797740000001</v>
      </c>
      <c r="AH21" s="1">
        <f t="shared" si="23"/>
        <v>283.76738800000004</v>
      </c>
      <c r="AI21" s="3">
        <f t="shared" si="6"/>
        <v>0.72472965999999994</v>
      </c>
      <c r="AJ21" s="4">
        <f t="shared" si="7"/>
        <v>0</v>
      </c>
      <c r="AK21" s="2">
        <f t="shared" si="24"/>
        <v>35.761836110000004</v>
      </c>
      <c r="AL21" s="1">
        <f t="shared" si="25"/>
        <v>274.71098200000006</v>
      </c>
      <c r="AM21" s="3">
        <f t="shared" si="8"/>
        <v>0.70159999000000006</v>
      </c>
      <c r="AN21" s="4">
        <f t="shared" si="9"/>
        <v>0</v>
      </c>
      <c r="AO21" s="2">
        <f t="shared" si="26"/>
        <v>35.761836110000004</v>
      </c>
      <c r="AP21" s="1">
        <f t="shared" si="27"/>
        <v>274.71098200000006</v>
      </c>
      <c r="AQ21" s="3">
        <f t="shared" si="10"/>
        <v>0.70159999000000006</v>
      </c>
      <c r="AR21" s="4">
        <f t="shared" si="11"/>
        <v>0</v>
      </c>
      <c r="AT21" s="51">
        <f t="shared" si="28"/>
        <v>1085.9000000000001</v>
      </c>
      <c r="AU21" s="51">
        <f t="shared" ref="AU21:BT21" si="47">AT21</f>
        <v>1085.9000000000001</v>
      </c>
      <c r="AV21" s="51">
        <f t="shared" si="47"/>
        <v>1085.9000000000001</v>
      </c>
      <c r="AW21" s="51">
        <f t="shared" si="47"/>
        <v>1085.9000000000001</v>
      </c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</row>
    <row r="22" spans="1:72" ht="38.25" x14ac:dyDescent="0.25">
      <c r="A22" s="6">
        <f t="shared" si="30"/>
        <v>14</v>
      </c>
      <c r="B22" s="22" t="s">
        <v>19</v>
      </c>
      <c r="C22" s="52">
        <v>752.6</v>
      </c>
      <c r="D22" s="47">
        <v>11.52</v>
      </c>
      <c r="E22" s="5">
        <v>0.26300000000000001</v>
      </c>
      <c r="F22" s="1">
        <v>1.59</v>
      </c>
      <c r="G22" s="25">
        <v>7.75</v>
      </c>
      <c r="H22" s="2">
        <f t="shared" si="31"/>
        <v>11.174399999999999</v>
      </c>
      <c r="I22" s="1">
        <f t="shared" si="13"/>
        <v>0.25511</v>
      </c>
      <c r="J22" s="3">
        <f t="shared" si="13"/>
        <v>1.5423</v>
      </c>
      <c r="K22" s="4">
        <f t="shared" si="13"/>
        <v>7.5175000000000001</v>
      </c>
      <c r="L22" s="2">
        <f t="shared" si="14"/>
        <v>10.828799999999999</v>
      </c>
      <c r="M22" s="1">
        <f t="shared" si="14"/>
        <v>0.24722</v>
      </c>
      <c r="N22" s="3">
        <f t="shared" si="1"/>
        <v>1.4945999999999999</v>
      </c>
      <c r="O22" s="4">
        <f t="shared" si="1"/>
        <v>7.2849999999999993</v>
      </c>
      <c r="P22" s="2">
        <f t="shared" si="15"/>
        <v>10.4832</v>
      </c>
      <c r="Q22" s="1">
        <f t="shared" si="15"/>
        <v>0.23933000000000001</v>
      </c>
      <c r="R22" s="3">
        <f t="shared" si="2"/>
        <v>1.4469000000000001</v>
      </c>
      <c r="S22" s="4">
        <f t="shared" si="2"/>
        <v>7.0525000000000002</v>
      </c>
      <c r="T22" s="2">
        <f t="shared" si="16"/>
        <v>10.4832</v>
      </c>
      <c r="U22" s="1">
        <f t="shared" si="16"/>
        <v>0.23933000000000001</v>
      </c>
      <c r="V22" s="3">
        <f t="shared" si="3"/>
        <v>1.4469000000000001</v>
      </c>
      <c r="W22" s="4">
        <f t="shared" si="3"/>
        <v>7.0525000000000002</v>
      </c>
      <c r="Y22" s="3">
        <f t="shared" si="36"/>
        <v>8.6699519999999985</v>
      </c>
      <c r="Z22" s="3">
        <f t="shared" si="37"/>
        <v>197.93380000000002</v>
      </c>
      <c r="AA22" s="1">
        <f t="shared" si="38"/>
        <v>1.196634</v>
      </c>
      <c r="AB22" s="1">
        <f t="shared" si="39"/>
        <v>5.8326500000000001</v>
      </c>
      <c r="AC22" s="2">
        <f t="shared" si="32"/>
        <v>8.4098534399999991</v>
      </c>
      <c r="AD22" s="1">
        <f t="shared" si="21"/>
        <v>191.99578600000001</v>
      </c>
      <c r="AE22" s="3">
        <f t="shared" si="4"/>
        <v>1.16073498</v>
      </c>
      <c r="AF22" s="4">
        <f t="shared" si="5"/>
        <v>5.6576705</v>
      </c>
      <c r="AG22" s="2">
        <f t="shared" si="22"/>
        <v>8.1497548799999979</v>
      </c>
      <c r="AH22" s="1">
        <f t="shared" si="23"/>
        <v>186.057772</v>
      </c>
      <c r="AI22" s="3">
        <f t="shared" si="6"/>
        <v>1.12483596</v>
      </c>
      <c r="AJ22" s="4">
        <f t="shared" si="7"/>
        <v>5.482691</v>
      </c>
      <c r="AK22" s="2">
        <f t="shared" si="24"/>
        <v>7.8896563199999994</v>
      </c>
      <c r="AL22" s="1">
        <f t="shared" si="25"/>
        <v>180.11975800000002</v>
      </c>
      <c r="AM22" s="3">
        <f t="shared" si="8"/>
        <v>1.08893694</v>
      </c>
      <c r="AN22" s="4">
        <f t="shared" si="9"/>
        <v>5.3077114999999999</v>
      </c>
      <c r="AO22" s="2">
        <f t="shared" si="26"/>
        <v>7.8896563199999994</v>
      </c>
      <c r="AP22" s="1">
        <f t="shared" si="27"/>
        <v>180.11975800000002</v>
      </c>
      <c r="AQ22" s="3">
        <f t="shared" si="10"/>
        <v>1.08893694</v>
      </c>
      <c r="AR22" s="4">
        <f t="shared" si="11"/>
        <v>5.3077114999999999</v>
      </c>
      <c r="AT22" s="51">
        <f t="shared" si="28"/>
        <v>752.6</v>
      </c>
      <c r="AU22" s="51">
        <f t="shared" ref="AU22:BT22" si="48">AT22</f>
        <v>752.6</v>
      </c>
      <c r="AV22" s="51">
        <f t="shared" si="48"/>
        <v>752.6</v>
      </c>
      <c r="AW22" s="51">
        <f t="shared" si="48"/>
        <v>752.6</v>
      </c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</row>
    <row r="23" spans="1:72" ht="38.25" x14ac:dyDescent="0.25">
      <c r="A23" s="6">
        <f t="shared" si="30"/>
        <v>15</v>
      </c>
      <c r="B23" s="22" t="s">
        <v>20</v>
      </c>
      <c r="C23" s="52">
        <v>1528.9</v>
      </c>
      <c r="D23" s="47">
        <v>33.42</v>
      </c>
      <c r="E23" s="5">
        <v>0.33200000000000002</v>
      </c>
      <c r="F23" s="1">
        <v>1.99</v>
      </c>
      <c r="G23" s="25">
        <v>0</v>
      </c>
      <c r="H23" s="2">
        <f t="shared" si="31"/>
        <v>32.417400000000001</v>
      </c>
      <c r="I23" s="1">
        <f t="shared" si="13"/>
        <v>0.32203999999999999</v>
      </c>
      <c r="J23" s="3">
        <f t="shared" si="13"/>
        <v>1.9302999999999999</v>
      </c>
      <c r="K23" s="4">
        <f t="shared" si="13"/>
        <v>0</v>
      </c>
      <c r="L23" s="2">
        <f t="shared" si="14"/>
        <v>31.4148</v>
      </c>
      <c r="M23" s="1">
        <f t="shared" si="14"/>
        <v>0.31208000000000002</v>
      </c>
      <c r="N23" s="3">
        <f t="shared" si="1"/>
        <v>1.8705999999999998</v>
      </c>
      <c r="O23" s="4">
        <f t="shared" si="1"/>
        <v>0</v>
      </c>
      <c r="P23" s="2">
        <f t="shared" si="15"/>
        <v>30.412200000000002</v>
      </c>
      <c r="Q23" s="1">
        <f t="shared" si="15"/>
        <v>0.30212</v>
      </c>
      <c r="R23" s="3">
        <f t="shared" si="2"/>
        <v>1.8109</v>
      </c>
      <c r="S23" s="4">
        <f t="shared" si="2"/>
        <v>0</v>
      </c>
      <c r="T23" s="2">
        <f t="shared" si="16"/>
        <v>30.412200000000002</v>
      </c>
      <c r="U23" s="1">
        <f t="shared" si="16"/>
        <v>0.30212</v>
      </c>
      <c r="V23" s="3">
        <f t="shared" si="3"/>
        <v>1.8109</v>
      </c>
      <c r="W23" s="4">
        <f t="shared" si="3"/>
        <v>0</v>
      </c>
      <c r="Y23" s="3">
        <f t="shared" si="36"/>
        <v>51.095838000000001</v>
      </c>
      <c r="Z23" s="3">
        <f t="shared" si="37"/>
        <v>507.59480000000008</v>
      </c>
      <c r="AA23" s="1">
        <f t="shared" si="38"/>
        <v>3.0425110000000002</v>
      </c>
      <c r="AB23" s="1">
        <f t="shared" si="39"/>
        <v>0</v>
      </c>
      <c r="AC23" s="2">
        <f t="shared" si="32"/>
        <v>49.562962859999999</v>
      </c>
      <c r="AD23" s="1">
        <f t="shared" si="21"/>
        <v>492.36695600000007</v>
      </c>
      <c r="AE23" s="3">
        <f t="shared" si="4"/>
        <v>2.95123567</v>
      </c>
      <c r="AF23" s="4">
        <f t="shared" si="5"/>
        <v>0</v>
      </c>
      <c r="AG23" s="2">
        <f t="shared" si="22"/>
        <v>48.030087719999997</v>
      </c>
      <c r="AH23" s="1">
        <f t="shared" si="23"/>
        <v>477.13911200000007</v>
      </c>
      <c r="AI23" s="3">
        <f t="shared" si="6"/>
        <v>2.8599603400000002</v>
      </c>
      <c r="AJ23" s="4">
        <f t="shared" si="7"/>
        <v>0</v>
      </c>
      <c r="AK23" s="2">
        <f t="shared" si="24"/>
        <v>46.497212580000003</v>
      </c>
      <c r="AL23" s="1">
        <f t="shared" si="25"/>
        <v>461.91126800000006</v>
      </c>
      <c r="AM23" s="3">
        <f t="shared" si="8"/>
        <v>2.7686850100000004</v>
      </c>
      <c r="AN23" s="4">
        <f t="shared" si="9"/>
        <v>0</v>
      </c>
      <c r="AO23" s="2">
        <f t="shared" si="26"/>
        <v>46.497212580000003</v>
      </c>
      <c r="AP23" s="1">
        <f t="shared" si="27"/>
        <v>461.91126800000006</v>
      </c>
      <c r="AQ23" s="3">
        <f t="shared" si="10"/>
        <v>2.7686850100000004</v>
      </c>
      <c r="AR23" s="4">
        <f t="shared" si="11"/>
        <v>0</v>
      </c>
      <c r="AT23" s="51">
        <f t="shared" si="28"/>
        <v>1528.9</v>
      </c>
      <c r="AU23" s="51">
        <f t="shared" ref="AU23:BT23" si="49">AT23</f>
        <v>1528.9</v>
      </c>
      <c r="AV23" s="51">
        <f t="shared" si="49"/>
        <v>1528.9</v>
      </c>
      <c r="AW23" s="51">
        <f t="shared" si="49"/>
        <v>1528.9</v>
      </c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</row>
    <row r="24" spans="1:72" ht="38.25" x14ac:dyDescent="0.25">
      <c r="A24" s="6">
        <f t="shared" si="30"/>
        <v>16</v>
      </c>
      <c r="B24" s="22" t="s">
        <v>21</v>
      </c>
      <c r="C24" s="52">
        <v>2033.5</v>
      </c>
      <c r="D24" s="47">
        <v>47.11</v>
      </c>
      <c r="E24" s="5">
        <v>0.255</v>
      </c>
      <c r="F24" s="1">
        <v>0.87</v>
      </c>
      <c r="G24" s="25">
        <v>0</v>
      </c>
      <c r="H24" s="2">
        <f t="shared" si="31"/>
        <v>45.6967</v>
      </c>
      <c r="I24" s="1">
        <f t="shared" si="13"/>
        <v>0.24734999999999999</v>
      </c>
      <c r="J24" s="3">
        <f t="shared" si="13"/>
        <v>0.84389999999999998</v>
      </c>
      <c r="K24" s="4">
        <f t="shared" si="13"/>
        <v>0</v>
      </c>
      <c r="L24" s="2">
        <f t="shared" si="14"/>
        <v>44.2834</v>
      </c>
      <c r="M24" s="1">
        <f t="shared" si="14"/>
        <v>0.2397</v>
      </c>
      <c r="N24" s="3">
        <f t="shared" si="1"/>
        <v>0.81779999999999997</v>
      </c>
      <c r="O24" s="4">
        <f t="shared" si="1"/>
        <v>0</v>
      </c>
      <c r="P24" s="2">
        <f t="shared" si="15"/>
        <v>42.870100000000001</v>
      </c>
      <c r="Q24" s="1">
        <f t="shared" si="15"/>
        <v>0.23205000000000001</v>
      </c>
      <c r="R24" s="3">
        <f t="shared" si="2"/>
        <v>0.79170000000000007</v>
      </c>
      <c r="S24" s="4">
        <f t="shared" si="2"/>
        <v>0</v>
      </c>
      <c r="T24" s="2">
        <f t="shared" si="16"/>
        <v>42.870100000000001</v>
      </c>
      <c r="U24" s="1">
        <f t="shared" si="16"/>
        <v>0.23205000000000001</v>
      </c>
      <c r="V24" s="3">
        <f t="shared" si="3"/>
        <v>0.79170000000000007</v>
      </c>
      <c r="W24" s="4">
        <f t="shared" si="3"/>
        <v>0</v>
      </c>
      <c r="Y24" s="3">
        <f t="shared" si="36"/>
        <v>95.798185000000004</v>
      </c>
      <c r="Z24" s="3">
        <f t="shared" si="37"/>
        <v>518.54250000000002</v>
      </c>
      <c r="AA24" s="1">
        <f t="shared" si="38"/>
        <v>1.769145</v>
      </c>
      <c r="AB24" s="1">
        <f t="shared" si="39"/>
        <v>0</v>
      </c>
      <c r="AC24" s="2">
        <f t="shared" si="32"/>
        <v>92.924239450000002</v>
      </c>
      <c r="AD24" s="1">
        <f t="shared" si="21"/>
        <v>502.98622499999999</v>
      </c>
      <c r="AE24" s="3">
        <f t="shared" si="4"/>
        <v>1.71607065</v>
      </c>
      <c r="AF24" s="4">
        <f t="shared" si="5"/>
        <v>0</v>
      </c>
      <c r="AG24" s="2">
        <f t="shared" si="22"/>
        <v>90.0502939</v>
      </c>
      <c r="AH24" s="1">
        <f t="shared" si="23"/>
        <v>487.42994999999996</v>
      </c>
      <c r="AI24" s="3">
        <f t="shared" si="6"/>
        <v>1.6629962999999999</v>
      </c>
      <c r="AJ24" s="4">
        <f t="shared" si="7"/>
        <v>0</v>
      </c>
      <c r="AK24" s="2">
        <f t="shared" si="24"/>
        <v>87.176348350000012</v>
      </c>
      <c r="AL24" s="1">
        <f t="shared" si="25"/>
        <v>471.87367500000005</v>
      </c>
      <c r="AM24" s="3">
        <f t="shared" si="8"/>
        <v>1.6099219499999999</v>
      </c>
      <c r="AN24" s="4">
        <f t="shared" si="9"/>
        <v>0</v>
      </c>
      <c r="AO24" s="2">
        <f t="shared" si="26"/>
        <v>87.176348350000012</v>
      </c>
      <c r="AP24" s="1">
        <f t="shared" si="27"/>
        <v>471.87367500000005</v>
      </c>
      <c r="AQ24" s="3">
        <f t="shared" si="10"/>
        <v>1.6099219499999999</v>
      </c>
      <c r="AR24" s="4">
        <f t="shared" si="11"/>
        <v>0</v>
      </c>
      <c r="AT24" s="51">
        <f t="shared" si="28"/>
        <v>2033.5</v>
      </c>
      <c r="AU24" s="51">
        <f t="shared" ref="AU24:BT24" si="50">AT24</f>
        <v>2033.5</v>
      </c>
      <c r="AV24" s="51">
        <f t="shared" si="50"/>
        <v>2033.5</v>
      </c>
      <c r="AW24" s="51">
        <f t="shared" si="50"/>
        <v>2033.5</v>
      </c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</row>
    <row r="25" spans="1:72" ht="51" x14ac:dyDescent="0.25">
      <c r="A25" s="6">
        <f t="shared" si="30"/>
        <v>17</v>
      </c>
      <c r="B25" s="22" t="s">
        <v>22</v>
      </c>
      <c r="C25" s="52" t="s">
        <v>116</v>
      </c>
      <c r="D25" s="47">
        <v>31.27</v>
      </c>
      <c r="E25" s="5">
        <v>0.193</v>
      </c>
      <c r="F25" s="1">
        <v>1.48</v>
      </c>
      <c r="G25" s="25">
        <v>7.18</v>
      </c>
      <c r="H25" s="2">
        <f t="shared" si="31"/>
        <v>30.331899999999997</v>
      </c>
      <c r="I25" s="1">
        <f t="shared" si="13"/>
        <v>0.18720999999999999</v>
      </c>
      <c r="J25" s="3">
        <f t="shared" si="13"/>
        <v>1.4356</v>
      </c>
      <c r="K25" s="4">
        <f t="shared" si="13"/>
        <v>6.9645999999999999</v>
      </c>
      <c r="L25" s="2">
        <f t="shared" si="14"/>
        <v>29.393799999999999</v>
      </c>
      <c r="M25" s="1">
        <f t="shared" si="14"/>
        <v>0.18142</v>
      </c>
      <c r="N25" s="3">
        <f t="shared" si="14"/>
        <v>1.3912</v>
      </c>
      <c r="O25" s="4">
        <f t="shared" si="14"/>
        <v>6.7491999999999992</v>
      </c>
      <c r="P25" s="2">
        <f t="shared" si="15"/>
        <v>28.4557</v>
      </c>
      <c r="Q25" s="1">
        <f t="shared" si="15"/>
        <v>0.17563000000000001</v>
      </c>
      <c r="R25" s="3">
        <f t="shared" si="15"/>
        <v>1.3468</v>
      </c>
      <c r="S25" s="4">
        <f t="shared" si="15"/>
        <v>6.5338000000000003</v>
      </c>
      <c r="T25" s="2">
        <f t="shared" si="16"/>
        <v>28.4557</v>
      </c>
      <c r="U25" s="1">
        <f t="shared" si="16"/>
        <v>0.17563000000000001</v>
      </c>
      <c r="V25" s="3">
        <f t="shared" si="16"/>
        <v>1.3468</v>
      </c>
      <c r="W25" s="4">
        <f t="shared" si="16"/>
        <v>6.5338000000000003</v>
      </c>
      <c r="Y25" s="3">
        <v>0</v>
      </c>
      <c r="Z25" s="3">
        <v>0</v>
      </c>
      <c r="AA25" s="1">
        <v>0</v>
      </c>
      <c r="AB25" s="1">
        <v>0</v>
      </c>
      <c r="AC25" s="2">
        <f t="shared" si="32"/>
        <v>0</v>
      </c>
      <c r="AD25" s="1">
        <f t="shared" si="21"/>
        <v>0</v>
      </c>
      <c r="AE25" s="3">
        <f t="shared" si="4"/>
        <v>0</v>
      </c>
      <c r="AF25" s="4">
        <f t="shared" si="5"/>
        <v>0</v>
      </c>
      <c r="AG25" s="2">
        <f t="shared" si="22"/>
        <v>0</v>
      </c>
      <c r="AH25" s="1">
        <f t="shared" si="23"/>
        <v>0</v>
      </c>
      <c r="AI25" s="3">
        <f t="shared" si="6"/>
        <v>0</v>
      </c>
      <c r="AJ25" s="4">
        <f t="shared" si="7"/>
        <v>0</v>
      </c>
      <c r="AK25" s="2">
        <f t="shared" si="24"/>
        <v>0</v>
      </c>
      <c r="AL25" s="1">
        <f t="shared" si="25"/>
        <v>0</v>
      </c>
      <c r="AM25" s="3">
        <f t="shared" si="8"/>
        <v>0</v>
      </c>
      <c r="AN25" s="4">
        <f t="shared" si="9"/>
        <v>0</v>
      </c>
      <c r="AO25" s="2">
        <f t="shared" si="26"/>
        <v>0</v>
      </c>
      <c r="AP25" s="1">
        <f t="shared" si="27"/>
        <v>0</v>
      </c>
      <c r="AQ25" s="3">
        <f t="shared" si="10"/>
        <v>0</v>
      </c>
      <c r="AR25" s="4">
        <f t="shared" si="11"/>
        <v>0</v>
      </c>
      <c r="AT25" s="51" t="str">
        <f t="shared" si="28"/>
        <v>аренда</v>
      </c>
      <c r="AU25" s="51" t="str">
        <f t="shared" ref="AU25:BT25" si="51">AT25</f>
        <v>аренда</v>
      </c>
      <c r="AV25" s="51" t="str">
        <f t="shared" si="51"/>
        <v>аренда</v>
      </c>
      <c r="AW25" s="51" t="str">
        <f t="shared" si="51"/>
        <v>аренда</v>
      </c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</row>
    <row r="26" spans="1:72" ht="38.25" x14ac:dyDescent="0.25">
      <c r="A26" s="6">
        <f t="shared" si="30"/>
        <v>18</v>
      </c>
      <c r="B26" s="22" t="s">
        <v>23</v>
      </c>
      <c r="C26" s="52">
        <v>966.5</v>
      </c>
      <c r="D26" s="47">
        <v>49.97</v>
      </c>
      <c r="E26" s="5">
        <v>0.38700000000000001</v>
      </c>
      <c r="F26" s="1">
        <v>3.02</v>
      </c>
      <c r="G26" s="25">
        <v>0</v>
      </c>
      <c r="H26" s="2">
        <f t="shared" si="31"/>
        <v>48.4709</v>
      </c>
      <c r="I26" s="1">
        <f t="shared" si="31"/>
        <v>0.37539</v>
      </c>
      <c r="J26" s="3">
        <f t="shared" si="31"/>
        <v>2.9293999999999998</v>
      </c>
      <c r="K26" s="4">
        <f t="shared" si="31"/>
        <v>0</v>
      </c>
      <c r="L26" s="2">
        <f t="shared" si="14"/>
        <v>46.971799999999995</v>
      </c>
      <c r="M26" s="1">
        <f t="shared" si="14"/>
        <v>0.36377999999999999</v>
      </c>
      <c r="N26" s="3">
        <f t="shared" si="14"/>
        <v>2.8388</v>
      </c>
      <c r="O26" s="4">
        <f t="shared" si="14"/>
        <v>0</v>
      </c>
      <c r="P26" s="2">
        <f t="shared" si="15"/>
        <v>45.472700000000003</v>
      </c>
      <c r="Q26" s="1">
        <f t="shared" si="15"/>
        <v>0.35217000000000004</v>
      </c>
      <c r="R26" s="3">
        <f t="shared" si="15"/>
        <v>2.7482000000000002</v>
      </c>
      <c r="S26" s="4">
        <f t="shared" si="15"/>
        <v>0</v>
      </c>
      <c r="T26" s="2">
        <f t="shared" si="16"/>
        <v>45.472700000000003</v>
      </c>
      <c r="U26" s="1">
        <f t="shared" si="16"/>
        <v>0.35217000000000004</v>
      </c>
      <c r="V26" s="3">
        <f t="shared" si="16"/>
        <v>2.7482000000000002</v>
      </c>
      <c r="W26" s="4">
        <f t="shared" si="16"/>
        <v>0</v>
      </c>
      <c r="Y26" s="3">
        <f t="shared" si="36"/>
        <v>48.296004999999994</v>
      </c>
      <c r="Z26" s="3">
        <f t="shared" si="37"/>
        <v>374.03550000000001</v>
      </c>
      <c r="AA26" s="1">
        <f t="shared" si="38"/>
        <v>2.9188299999999998</v>
      </c>
      <c r="AB26" s="1">
        <f t="shared" si="39"/>
        <v>0</v>
      </c>
      <c r="AC26" s="2">
        <f t="shared" si="32"/>
        <v>46.847124849999993</v>
      </c>
      <c r="AD26" s="1">
        <f t="shared" si="21"/>
        <v>362.814435</v>
      </c>
      <c r="AE26" s="3">
        <f t="shared" si="4"/>
        <v>2.8312650999999995</v>
      </c>
      <c r="AF26" s="4">
        <f t="shared" si="5"/>
        <v>0</v>
      </c>
      <c r="AG26" s="2">
        <f t="shared" si="22"/>
        <v>45.398244699999992</v>
      </c>
      <c r="AH26" s="1">
        <f t="shared" si="23"/>
        <v>351.59336999999999</v>
      </c>
      <c r="AI26" s="3">
        <f t="shared" si="6"/>
        <v>2.7437001999999997</v>
      </c>
      <c r="AJ26" s="4">
        <f t="shared" si="7"/>
        <v>0</v>
      </c>
      <c r="AK26" s="2">
        <f t="shared" si="24"/>
        <v>43.949364549999999</v>
      </c>
      <c r="AL26" s="1">
        <f t="shared" si="25"/>
        <v>340.37230500000004</v>
      </c>
      <c r="AM26" s="3">
        <f t="shared" si="8"/>
        <v>2.6561352999999999</v>
      </c>
      <c r="AN26" s="4">
        <f t="shared" si="9"/>
        <v>0</v>
      </c>
      <c r="AO26" s="2">
        <f t="shared" si="26"/>
        <v>43.949364549999999</v>
      </c>
      <c r="AP26" s="1">
        <f t="shared" si="27"/>
        <v>340.37230500000004</v>
      </c>
      <c r="AQ26" s="3">
        <f t="shared" si="10"/>
        <v>2.6561352999999999</v>
      </c>
      <c r="AR26" s="4">
        <f t="shared" si="11"/>
        <v>0</v>
      </c>
      <c r="AT26" s="51">
        <f t="shared" si="28"/>
        <v>966.5</v>
      </c>
      <c r="AU26" s="51">
        <f t="shared" ref="AU26:BT26" si="52">AT26</f>
        <v>966.5</v>
      </c>
      <c r="AV26" s="51">
        <f t="shared" si="52"/>
        <v>966.5</v>
      </c>
      <c r="AW26" s="51">
        <f t="shared" si="52"/>
        <v>966.5</v>
      </c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</row>
    <row r="27" spans="1:72" ht="51" x14ac:dyDescent="0.25">
      <c r="A27" s="6">
        <f t="shared" si="30"/>
        <v>19</v>
      </c>
      <c r="B27" s="22" t="s">
        <v>24</v>
      </c>
      <c r="C27" s="52">
        <v>2318</v>
      </c>
      <c r="D27" s="47">
        <v>19.2</v>
      </c>
      <c r="E27" s="5">
        <v>0.29299999999999998</v>
      </c>
      <c r="F27" s="1">
        <v>0.56000000000000005</v>
      </c>
      <c r="G27" s="25">
        <v>0</v>
      </c>
      <c r="H27" s="2">
        <f t="shared" si="31"/>
        <v>18.623999999999999</v>
      </c>
      <c r="I27" s="1">
        <f t="shared" si="31"/>
        <v>0.28420999999999996</v>
      </c>
      <c r="J27" s="3">
        <f t="shared" si="31"/>
        <v>0.54320000000000002</v>
      </c>
      <c r="K27" s="4">
        <f t="shared" si="31"/>
        <v>0</v>
      </c>
      <c r="L27" s="2">
        <f t="shared" si="14"/>
        <v>18.047999999999998</v>
      </c>
      <c r="M27" s="1">
        <f t="shared" si="14"/>
        <v>0.27541999999999994</v>
      </c>
      <c r="N27" s="3">
        <f t="shared" si="14"/>
        <v>0.52639999999999998</v>
      </c>
      <c r="O27" s="4">
        <f t="shared" si="14"/>
        <v>0</v>
      </c>
      <c r="P27" s="2">
        <f t="shared" si="15"/>
        <v>17.472000000000001</v>
      </c>
      <c r="Q27" s="1">
        <f t="shared" si="15"/>
        <v>0.26662999999999998</v>
      </c>
      <c r="R27" s="3">
        <f t="shared" si="15"/>
        <v>0.50960000000000005</v>
      </c>
      <c r="S27" s="4">
        <f t="shared" si="15"/>
        <v>0</v>
      </c>
      <c r="T27" s="2">
        <f t="shared" si="16"/>
        <v>17.472000000000001</v>
      </c>
      <c r="U27" s="1">
        <f t="shared" si="16"/>
        <v>0.26662999999999998</v>
      </c>
      <c r="V27" s="3">
        <f t="shared" si="16"/>
        <v>0.50960000000000005</v>
      </c>
      <c r="W27" s="4">
        <f t="shared" si="16"/>
        <v>0</v>
      </c>
      <c r="Y27" s="3">
        <f t="shared" si="36"/>
        <v>44.505600000000001</v>
      </c>
      <c r="Z27" s="3">
        <f t="shared" si="37"/>
        <v>679.17399999999998</v>
      </c>
      <c r="AA27" s="1">
        <f t="shared" si="38"/>
        <v>1.2980800000000001</v>
      </c>
      <c r="AB27" s="1">
        <f t="shared" si="39"/>
        <v>0</v>
      </c>
      <c r="AC27" s="2">
        <f t="shared" si="32"/>
        <v>43.170431999999998</v>
      </c>
      <c r="AD27" s="1">
        <f t="shared" si="21"/>
        <v>658.79877999999997</v>
      </c>
      <c r="AE27" s="3">
        <f t="shared" si="4"/>
        <v>1.2591376000000001</v>
      </c>
      <c r="AF27" s="4">
        <f t="shared" si="5"/>
        <v>0</v>
      </c>
      <c r="AG27" s="2">
        <f t="shared" si="22"/>
        <v>41.835264000000002</v>
      </c>
      <c r="AH27" s="1">
        <f t="shared" si="23"/>
        <v>638.42355999999995</v>
      </c>
      <c r="AI27" s="3">
        <f t="shared" si="6"/>
        <v>1.2201952</v>
      </c>
      <c r="AJ27" s="4">
        <f t="shared" si="7"/>
        <v>0</v>
      </c>
      <c r="AK27" s="2">
        <f t="shared" si="24"/>
        <v>40.500095999999999</v>
      </c>
      <c r="AL27" s="1">
        <f t="shared" si="25"/>
        <v>618.04834000000005</v>
      </c>
      <c r="AM27" s="3">
        <f t="shared" si="8"/>
        <v>1.1812528000000002</v>
      </c>
      <c r="AN27" s="4">
        <f t="shared" si="9"/>
        <v>0</v>
      </c>
      <c r="AO27" s="2">
        <f t="shared" si="26"/>
        <v>40.500095999999999</v>
      </c>
      <c r="AP27" s="1">
        <f t="shared" si="27"/>
        <v>618.04834000000005</v>
      </c>
      <c r="AQ27" s="3">
        <f t="shared" si="10"/>
        <v>1.1812528000000002</v>
      </c>
      <c r="AR27" s="4">
        <f t="shared" si="11"/>
        <v>0</v>
      </c>
      <c r="AT27" s="51">
        <f t="shared" si="28"/>
        <v>2318</v>
      </c>
      <c r="AU27" s="51">
        <f t="shared" ref="AU27:BT27" si="53">AT27</f>
        <v>2318</v>
      </c>
      <c r="AV27" s="51">
        <f t="shared" si="53"/>
        <v>2318</v>
      </c>
      <c r="AW27" s="51">
        <f t="shared" si="53"/>
        <v>2318</v>
      </c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</row>
    <row r="28" spans="1:72" ht="38.25" x14ac:dyDescent="0.25">
      <c r="A28" s="6">
        <f t="shared" si="30"/>
        <v>20</v>
      </c>
      <c r="B28" s="22" t="s">
        <v>25</v>
      </c>
      <c r="C28" s="52">
        <v>1701.4</v>
      </c>
      <c r="D28" s="47">
        <v>26.51</v>
      </c>
      <c r="E28" s="5">
        <v>0.376</v>
      </c>
      <c r="F28" s="1">
        <v>0.45</v>
      </c>
      <c r="G28" s="25">
        <v>0</v>
      </c>
      <c r="H28" s="2">
        <f t="shared" si="31"/>
        <v>25.714700000000001</v>
      </c>
      <c r="I28" s="1">
        <f t="shared" si="31"/>
        <v>0.36471999999999999</v>
      </c>
      <c r="J28" s="3">
        <f t="shared" si="31"/>
        <v>0.4365</v>
      </c>
      <c r="K28" s="4">
        <f t="shared" si="31"/>
        <v>0</v>
      </c>
      <c r="L28" s="2">
        <f t="shared" si="14"/>
        <v>24.9194</v>
      </c>
      <c r="M28" s="1">
        <f t="shared" si="14"/>
        <v>0.35343999999999998</v>
      </c>
      <c r="N28" s="3">
        <f t="shared" si="14"/>
        <v>0.42299999999999999</v>
      </c>
      <c r="O28" s="4">
        <f t="shared" si="14"/>
        <v>0</v>
      </c>
      <c r="P28" s="2">
        <f t="shared" si="15"/>
        <v>24.124100000000002</v>
      </c>
      <c r="Q28" s="1">
        <f t="shared" si="15"/>
        <v>0.34216000000000002</v>
      </c>
      <c r="R28" s="3">
        <f t="shared" si="15"/>
        <v>0.40950000000000003</v>
      </c>
      <c r="S28" s="4">
        <f t="shared" si="15"/>
        <v>0</v>
      </c>
      <c r="T28" s="2">
        <f t="shared" si="16"/>
        <v>24.124100000000002</v>
      </c>
      <c r="U28" s="1">
        <f t="shared" si="16"/>
        <v>0.34216000000000002</v>
      </c>
      <c r="V28" s="3">
        <f t="shared" si="16"/>
        <v>0.40950000000000003</v>
      </c>
      <c r="W28" s="4">
        <f t="shared" si="16"/>
        <v>0</v>
      </c>
      <c r="Y28" s="3">
        <f t="shared" si="36"/>
        <v>45.10411400000001</v>
      </c>
      <c r="Z28" s="3">
        <f t="shared" si="37"/>
        <v>639.72640000000001</v>
      </c>
      <c r="AA28" s="1">
        <f t="shared" si="38"/>
        <v>0.76563000000000014</v>
      </c>
      <c r="AB28" s="1">
        <f t="shared" si="39"/>
        <v>0</v>
      </c>
      <c r="AC28" s="2">
        <f t="shared" si="32"/>
        <v>43.750990580000007</v>
      </c>
      <c r="AD28" s="1">
        <f t="shared" si="21"/>
        <v>620.53460800000005</v>
      </c>
      <c r="AE28" s="3">
        <f t="shared" si="4"/>
        <v>0.74266110000000007</v>
      </c>
      <c r="AF28" s="4">
        <f t="shared" si="5"/>
        <v>0</v>
      </c>
      <c r="AG28" s="2">
        <f t="shared" si="22"/>
        <v>42.397867160000004</v>
      </c>
      <c r="AH28" s="1">
        <f t="shared" si="23"/>
        <v>601.34281599999997</v>
      </c>
      <c r="AI28" s="3">
        <f t="shared" si="6"/>
        <v>0.71969220000000012</v>
      </c>
      <c r="AJ28" s="4">
        <f t="shared" si="7"/>
        <v>0</v>
      </c>
      <c r="AK28" s="2">
        <f t="shared" si="24"/>
        <v>41.044743740000008</v>
      </c>
      <c r="AL28" s="1">
        <f t="shared" si="25"/>
        <v>582.15102400000001</v>
      </c>
      <c r="AM28" s="3">
        <f t="shared" si="8"/>
        <v>0.69672330000000016</v>
      </c>
      <c r="AN28" s="4">
        <f t="shared" si="9"/>
        <v>0</v>
      </c>
      <c r="AO28" s="2">
        <f t="shared" si="26"/>
        <v>41.044743740000008</v>
      </c>
      <c r="AP28" s="1">
        <f t="shared" si="27"/>
        <v>582.15102400000001</v>
      </c>
      <c r="AQ28" s="3">
        <f t="shared" si="10"/>
        <v>0.69672330000000016</v>
      </c>
      <c r="AR28" s="4">
        <f t="shared" si="11"/>
        <v>0</v>
      </c>
      <c r="AT28" s="51">
        <f t="shared" si="28"/>
        <v>1701.4</v>
      </c>
      <c r="AU28" s="51">
        <f t="shared" ref="AU28:BT28" si="54">AT28</f>
        <v>1701.4</v>
      </c>
      <c r="AV28" s="51">
        <f t="shared" si="54"/>
        <v>1701.4</v>
      </c>
      <c r="AW28" s="51">
        <f t="shared" si="54"/>
        <v>1701.4</v>
      </c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</row>
    <row r="29" spans="1:72" ht="38.25" x14ac:dyDescent="0.25">
      <c r="A29" s="6">
        <f t="shared" si="30"/>
        <v>21</v>
      </c>
      <c r="B29" s="22" t="s">
        <v>26</v>
      </c>
      <c r="C29" s="52">
        <v>2258.9</v>
      </c>
      <c r="D29" s="47">
        <v>7.57</v>
      </c>
      <c r="E29" s="5">
        <v>0.247</v>
      </c>
      <c r="F29" s="1">
        <v>0.03</v>
      </c>
      <c r="G29" s="25">
        <v>0</v>
      </c>
      <c r="H29" s="2">
        <f t="shared" si="31"/>
        <v>7.3429000000000002</v>
      </c>
      <c r="I29" s="1">
        <f t="shared" si="31"/>
        <v>0.23959</v>
      </c>
      <c r="J29" s="3">
        <f t="shared" si="31"/>
        <v>2.9099999999999997E-2</v>
      </c>
      <c r="K29" s="4">
        <f t="shared" si="31"/>
        <v>0</v>
      </c>
      <c r="L29" s="2">
        <f t="shared" si="14"/>
        <v>7.1158000000000001</v>
      </c>
      <c r="M29" s="1">
        <f t="shared" si="14"/>
        <v>0.23218</v>
      </c>
      <c r="N29" s="3">
        <f t="shared" si="14"/>
        <v>2.8199999999999996E-2</v>
      </c>
      <c r="O29" s="4">
        <f t="shared" si="14"/>
        <v>0</v>
      </c>
      <c r="P29" s="2">
        <f t="shared" si="15"/>
        <v>6.8887000000000009</v>
      </c>
      <c r="Q29" s="1">
        <f t="shared" si="15"/>
        <v>0.22477</v>
      </c>
      <c r="R29" s="3">
        <f t="shared" si="15"/>
        <v>2.7300000000000001E-2</v>
      </c>
      <c r="S29" s="4">
        <f t="shared" si="15"/>
        <v>0</v>
      </c>
      <c r="T29" s="2">
        <f t="shared" si="16"/>
        <v>6.8887000000000009</v>
      </c>
      <c r="U29" s="1">
        <f t="shared" si="16"/>
        <v>0.22477</v>
      </c>
      <c r="V29" s="3">
        <f t="shared" si="16"/>
        <v>2.7300000000000001E-2</v>
      </c>
      <c r="W29" s="4">
        <f t="shared" si="16"/>
        <v>0</v>
      </c>
      <c r="Y29" s="3">
        <f t="shared" si="36"/>
        <v>17.099872999999999</v>
      </c>
      <c r="Z29" s="3">
        <f t="shared" si="37"/>
        <v>557.94830000000002</v>
      </c>
      <c r="AA29" s="1">
        <f t="shared" si="38"/>
        <v>6.7766999999999994E-2</v>
      </c>
      <c r="AB29" s="1">
        <f t="shared" si="39"/>
        <v>0</v>
      </c>
      <c r="AC29" s="2">
        <f t="shared" si="32"/>
        <v>16.58687681</v>
      </c>
      <c r="AD29" s="1">
        <f t="shared" si="21"/>
        <v>541.20985099999996</v>
      </c>
      <c r="AE29" s="3">
        <f t="shared" si="4"/>
        <v>6.5733989999999992E-2</v>
      </c>
      <c r="AF29" s="4">
        <f t="shared" si="5"/>
        <v>0</v>
      </c>
      <c r="AG29" s="2">
        <f t="shared" si="22"/>
        <v>16.073880619999997</v>
      </c>
      <c r="AH29" s="1">
        <f t="shared" si="23"/>
        <v>524.47140200000001</v>
      </c>
      <c r="AI29" s="3">
        <f t="shared" si="6"/>
        <v>6.370097999999999E-2</v>
      </c>
      <c r="AJ29" s="4">
        <f t="shared" si="7"/>
        <v>0</v>
      </c>
      <c r="AK29" s="2">
        <f t="shared" si="24"/>
        <v>15.56088443</v>
      </c>
      <c r="AL29" s="1">
        <f t="shared" si="25"/>
        <v>507.73295300000001</v>
      </c>
      <c r="AM29" s="3">
        <f t="shared" si="8"/>
        <v>6.1667969999999996E-2</v>
      </c>
      <c r="AN29" s="4">
        <f t="shared" si="9"/>
        <v>0</v>
      </c>
      <c r="AO29" s="2">
        <f t="shared" si="26"/>
        <v>15.56088443</v>
      </c>
      <c r="AP29" s="1">
        <f t="shared" si="27"/>
        <v>507.73295300000001</v>
      </c>
      <c r="AQ29" s="3">
        <f t="shared" si="10"/>
        <v>6.1667969999999996E-2</v>
      </c>
      <c r="AR29" s="4">
        <f t="shared" si="11"/>
        <v>0</v>
      </c>
      <c r="AT29" s="51">
        <f t="shared" si="28"/>
        <v>2258.9</v>
      </c>
      <c r="AU29" s="51">
        <f t="shared" ref="AU29:BT29" si="55">AT29</f>
        <v>2258.9</v>
      </c>
      <c r="AV29" s="51">
        <f t="shared" si="55"/>
        <v>2258.9</v>
      </c>
      <c r="AW29" s="51">
        <f t="shared" si="55"/>
        <v>2258.9</v>
      </c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</row>
    <row r="30" spans="1:72" ht="38.25" x14ac:dyDescent="0.25">
      <c r="A30" s="6">
        <f t="shared" si="30"/>
        <v>22</v>
      </c>
      <c r="B30" s="22" t="s">
        <v>27</v>
      </c>
      <c r="C30" s="52">
        <v>1358.7</v>
      </c>
      <c r="D30" s="47">
        <v>17.96</v>
      </c>
      <c r="E30" s="5">
        <v>0.309</v>
      </c>
      <c r="F30" s="1">
        <v>0.32</v>
      </c>
      <c r="G30" s="25">
        <v>0</v>
      </c>
      <c r="H30" s="2">
        <f t="shared" si="31"/>
        <v>17.421199999999999</v>
      </c>
      <c r="I30" s="1">
        <f t="shared" si="31"/>
        <v>0.29973</v>
      </c>
      <c r="J30" s="3">
        <f t="shared" si="31"/>
        <v>0.31040000000000001</v>
      </c>
      <c r="K30" s="4">
        <f t="shared" si="31"/>
        <v>0</v>
      </c>
      <c r="L30" s="2">
        <f t="shared" si="14"/>
        <v>16.882400000000001</v>
      </c>
      <c r="M30" s="1">
        <f t="shared" si="14"/>
        <v>0.29046</v>
      </c>
      <c r="N30" s="3">
        <f t="shared" si="14"/>
        <v>0.30080000000000001</v>
      </c>
      <c r="O30" s="4">
        <f t="shared" si="14"/>
        <v>0</v>
      </c>
      <c r="P30" s="2">
        <f t="shared" si="15"/>
        <v>16.343600000000002</v>
      </c>
      <c r="Q30" s="1">
        <f t="shared" si="15"/>
        <v>0.28119</v>
      </c>
      <c r="R30" s="3">
        <f t="shared" si="15"/>
        <v>0.29120000000000001</v>
      </c>
      <c r="S30" s="4">
        <f t="shared" si="15"/>
        <v>0</v>
      </c>
      <c r="T30" s="2">
        <f t="shared" si="16"/>
        <v>16.343600000000002</v>
      </c>
      <c r="U30" s="1">
        <f t="shared" si="16"/>
        <v>0.28119</v>
      </c>
      <c r="V30" s="3">
        <f t="shared" si="16"/>
        <v>0.29120000000000001</v>
      </c>
      <c r="W30" s="4">
        <f t="shared" si="16"/>
        <v>0</v>
      </c>
      <c r="Y30" s="3">
        <f t="shared" si="36"/>
        <v>24.402252000000001</v>
      </c>
      <c r="Z30" s="3">
        <f t="shared" si="37"/>
        <v>419.8383</v>
      </c>
      <c r="AA30" s="1">
        <f t="shared" si="38"/>
        <v>0.43478400000000006</v>
      </c>
      <c r="AB30" s="1">
        <f t="shared" si="39"/>
        <v>0</v>
      </c>
      <c r="AC30" s="2">
        <f t="shared" si="32"/>
        <v>23.67018444</v>
      </c>
      <c r="AD30" s="1">
        <f t="shared" si="21"/>
        <v>407.24315100000001</v>
      </c>
      <c r="AE30" s="3">
        <f t="shared" si="4"/>
        <v>0.42174048000000003</v>
      </c>
      <c r="AF30" s="4">
        <f t="shared" si="5"/>
        <v>0</v>
      </c>
      <c r="AG30" s="2">
        <f t="shared" si="22"/>
        <v>22.938116879999999</v>
      </c>
      <c r="AH30" s="1">
        <f t="shared" si="23"/>
        <v>394.64800199999996</v>
      </c>
      <c r="AI30" s="3">
        <f t="shared" si="6"/>
        <v>0.40869696000000005</v>
      </c>
      <c r="AJ30" s="4">
        <f t="shared" si="7"/>
        <v>0</v>
      </c>
      <c r="AK30" s="2">
        <f t="shared" si="24"/>
        <v>22.206049320000002</v>
      </c>
      <c r="AL30" s="1">
        <f t="shared" si="25"/>
        <v>382.05285300000003</v>
      </c>
      <c r="AM30" s="3">
        <f t="shared" si="8"/>
        <v>0.39565344000000008</v>
      </c>
      <c r="AN30" s="4">
        <f t="shared" si="9"/>
        <v>0</v>
      </c>
      <c r="AO30" s="2">
        <f t="shared" si="26"/>
        <v>22.206049320000002</v>
      </c>
      <c r="AP30" s="1">
        <f t="shared" si="27"/>
        <v>382.05285300000003</v>
      </c>
      <c r="AQ30" s="3">
        <f t="shared" si="10"/>
        <v>0.39565344000000008</v>
      </c>
      <c r="AR30" s="4">
        <f t="shared" si="11"/>
        <v>0</v>
      </c>
      <c r="AT30" s="51">
        <f t="shared" si="28"/>
        <v>1358.7</v>
      </c>
      <c r="AU30" s="51">
        <f t="shared" ref="AU30:BT30" si="56">AT30</f>
        <v>1358.7</v>
      </c>
      <c r="AV30" s="51">
        <f t="shared" si="56"/>
        <v>1358.7</v>
      </c>
      <c r="AW30" s="51">
        <f t="shared" si="56"/>
        <v>1358.7</v>
      </c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</row>
    <row r="31" spans="1:72" ht="51" x14ac:dyDescent="0.25">
      <c r="A31" s="6">
        <f t="shared" si="30"/>
        <v>23</v>
      </c>
      <c r="B31" s="22" t="s">
        <v>28</v>
      </c>
      <c r="C31" s="52">
        <v>3341.4</v>
      </c>
      <c r="D31" s="47">
        <v>25.08</v>
      </c>
      <c r="E31" s="5">
        <v>0.17299999999999999</v>
      </c>
      <c r="F31" s="1">
        <v>0.41</v>
      </c>
      <c r="G31" s="25">
        <v>0</v>
      </c>
      <c r="H31" s="2">
        <f t="shared" si="31"/>
        <v>24.327599999999997</v>
      </c>
      <c r="I31" s="1">
        <f t="shared" si="31"/>
        <v>0.16780999999999999</v>
      </c>
      <c r="J31" s="3">
        <f t="shared" si="31"/>
        <v>0.39769999999999994</v>
      </c>
      <c r="K31" s="4">
        <f t="shared" si="31"/>
        <v>0</v>
      </c>
      <c r="L31" s="2">
        <f t="shared" si="14"/>
        <v>23.575199999999999</v>
      </c>
      <c r="M31" s="1">
        <f t="shared" si="14"/>
        <v>0.16261999999999999</v>
      </c>
      <c r="N31" s="3">
        <f t="shared" si="14"/>
        <v>0.38539999999999996</v>
      </c>
      <c r="O31" s="4">
        <f t="shared" si="14"/>
        <v>0</v>
      </c>
      <c r="P31" s="2">
        <f t="shared" si="15"/>
        <v>22.822800000000001</v>
      </c>
      <c r="Q31" s="1">
        <f t="shared" si="15"/>
        <v>0.15742999999999999</v>
      </c>
      <c r="R31" s="3">
        <f t="shared" si="15"/>
        <v>0.37309999999999999</v>
      </c>
      <c r="S31" s="4">
        <f t="shared" si="15"/>
        <v>0</v>
      </c>
      <c r="T31" s="2">
        <f t="shared" si="16"/>
        <v>22.822800000000001</v>
      </c>
      <c r="U31" s="1">
        <f t="shared" si="16"/>
        <v>0.15742999999999999</v>
      </c>
      <c r="V31" s="3">
        <f t="shared" si="16"/>
        <v>0.37309999999999999</v>
      </c>
      <c r="W31" s="4">
        <f t="shared" si="16"/>
        <v>0</v>
      </c>
      <c r="Y31" s="3">
        <f t="shared" si="36"/>
        <v>83.802311999999986</v>
      </c>
      <c r="Z31" s="3">
        <f t="shared" si="37"/>
        <v>578.06219999999996</v>
      </c>
      <c r="AA31" s="1">
        <f t="shared" si="38"/>
        <v>1.369974</v>
      </c>
      <c r="AB31" s="1">
        <f t="shared" si="39"/>
        <v>0</v>
      </c>
      <c r="AC31" s="2">
        <f t="shared" si="32"/>
        <v>81.288242639999979</v>
      </c>
      <c r="AD31" s="1">
        <f t="shared" si="21"/>
        <v>560.72033399999998</v>
      </c>
      <c r="AE31" s="3">
        <f t="shared" si="4"/>
        <v>1.32887478</v>
      </c>
      <c r="AF31" s="4">
        <f t="shared" si="5"/>
        <v>0</v>
      </c>
      <c r="AG31" s="2">
        <f t="shared" si="22"/>
        <v>78.774173279999985</v>
      </c>
      <c r="AH31" s="1">
        <f t="shared" si="23"/>
        <v>543.37846799999988</v>
      </c>
      <c r="AI31" s="3">
        <f t="shared" si="6"/>
        <v>1.28777556</v>
      </c>
      <c r="AJ31" s="4">
        <f t="shared" si="7"/>
        <v>0</v>
      </c>
      <c r="AK31" s="2">
        <f t="shared" si="24"/>
        <v>76.260103919999992</v>
      </c>
      <c r="AL31" s="1">
        <f t="shared" si="25"/>
        <v>526.03660200000002</v>
      </c>
      <c r="AM31" s="3">
        <f t="shared" si="8"/>
        <v>1.24667634</v>
      </c>
      <c r="AN31" s="4">
        <f t="shared" si="9"/>
        <v>0</v>
      </c>
      <c r="AO31" s="2">
        <f t="shared" si="26"/>
        <v>76.260103919999992</v>
      </c>
      <c r="AP31" s="1">
        <f t="shared" si="27"/>
        <v>526.03660200000002</v>
      </c>
      <c r="AQ31" s="3">
        <f t="shared" si="10"/>
        <v>1.24667634</v>
      </c>
      <c r="AR31" s="4">
        <f t="shared" si="11"/>
        <v>0</v>
      </c>
      <c r="AT31" s="51">
        <f t="shared" si="28"/>
        <v>3341.4</v>
      </c>
      <c r="AU31" s="51">
        <f t="shared" ref="AU31:BT31" si="57">AT31</f>
        <v>3341.4</v>
      </c>
      <c r="AV31" s="51">
        <f t="shared" si="57"/>
        <v>3341.4</v>
      </c>
      <c r="AW31" s="51">
        <f t="shared" si="57"/>
        <v>3341.4</v>
      </c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</row>
    <row r="32" spans="1:72" ht="38.25" x14ac:dyDescent="0.25">
      <c r="A32" s="6">
        <f t="shared" si="30"/>
        <v>24</v>
      </c>
      <c r="B32" s="22" t="s">
        <v>29</v>
      </c>
      <c r="C32" s="52">
        <v>3980.8</v>
      </c>
      <c r="D32" s="47">
        <v>13.04</v>
      </c>
      <c r="E32" s="5">
        <v>0.11899999999999999</v>
      </c>
      <c r="F32" s="1">
        <v>0.5</v>
      </c>
      <c r="G32" s="25">
        <v>0</v>
      </c>
      <c r="H32" s="2">
        <f t="shared" si="31"/>
        <v>12.6488</v>
      </c>
      <c r="I32" s="1">
        <f t="shared" si="31"/>
        <v>0.11542999999999999</v>
      </c>
      <c r="J32" s="3">
        <f t="shared" si="31"/>
        <v>0.48499999999999999</v>
      </c>
      <c r="K32" s="4">
        <f t="shared" si="31"/>
        <v>0</v>
      </c>
      <c r="L32" s="2">
        <f t="shared" si="14"/>
        <v>12.257599999999998</v>
      </c>
      <c r="M32" s="1">
        <f t="shared" si="14"/>
        <v>0.11185999999999999</v>
      </c>
      <c r="N32" s="3">
        <f t="shared" si="14"/>
        <v>0.47</v>
      </c>
      <c r="O32" s="4">
        <f t="shared" si="14"/>
        <v>0</v>
      </c>
      <c r="P32" s="2">
        <f t="shared" si="15"/>
        <v>11.866400000000001</v>
      </c>
      <c r="Q32" s="1">
        <f t="shared" si="15"/>
        <v>0.10829</v>
      </c>
      <c r="R32" s="3">
        <f t="shared" si="15"/>
        <v>0.45500000000000002</v>
      </c>
      <c r="S32" s="4">
        <f t="shared" si="15"/>
        <v>0</v>
      </c>
      <c r="T32" s="2">
        <f t="shared" si="16"/>
        <v>11.866400000000001</v>
      </c>
      <c r="U32" s="1">
        <f t="shared" si="16"/>
        <v>0.10829</v>
      </c>
      <c r="V32" s="3">
        <f t="shared" si="16"/>
        <v>0.45500000000000002</v>
      </c>
      <c r="W32" s="4">
        <f t="shared" si="16"/>
        <v>0</v>
      </c>
      <c r="Y32" s="3">
        <f t="shared" si="36"/>
        <v>51.909631999999995</v>
      </c>
      <c r="Z32" s="3">
        <f t="shared" si="37"/>
        <v>473.71519999999998</v>
      </c>
      <c r="AA32" s="1">
        <f t="shared" si="38"/>
        <v>1.9904000000000002</v>
      </c>
      <c r="AB32" s="1">
        <f t="shared" si="39"/>
        <v>0</v>
      </c>
      <c r="AC32" s="2">
        <f t="shared" si="32"/>
        <v>50.352343039999994</v>
      </c>
      <c r="AD32" s="1">
        <f t="shared" si="21"/>
        <v>459.50374399999998</v>
      </c>
      <c r="AE32" s="3">
        <f t="shared" si="4"/>
        <v>1.9306880000000002</v>
      </c>
      <c r="AF32" s="4">
        <f t="shared" si="5"/>
        <v>0</v>
      </c>
      <c r="AG32" s="2">
        <f t="shared" si="22"/>
        <v>48.795054079999993</v>
      </c>
      <c r="AH32" s="1">
        <f t="shared" si="23"/>
        <v>445.29228799999999</v>
      </c>
      <c r="AI32" s="3">
        <f t="shared" si="6"/>
        <v>1.870976</v>
      </c>
      <c r="AJ32" s="4">
        <f t="shared" si="7"/>
        <v>0</v>
      </c>
      <c r="AK32" s="2">
        <f t="shared" si="24"/>
        <v>47.237765119999999</v>
      </c>
      <c r="AL32" s="1">
        <f t="shared" si="25"/>
        <v>431.08083199999999</v>
      </c>
      <c r="AM32" s="3">
        <f t="shared" si="8"/>
        <v>1.8112640000000002</v>
      </c>
      <c r="AN32" s="4">
        <f t="shared" si="9"/>
        <v>0</v>
      </c>
      <c r="AO32" s="2">
        <f t="shared" si="26"/>
        <v>47.237765119999999</v>
      </c>
      <c r="AP32" s="1">
        <f t="shared" si="27"/>
        <v>431.08083199999999</v>
      </c>
      <c r="AQ32" s="3">
        <f t="shared" si="10"/>
        <v>1.8112640000000002</v>
      </c>
      <c r="AR32" s="4">
        <f t="shared" si="11"/>
        <v>0</v>
      </c>
      <c r="AT32" s="51">
        <f t="shared" si="28"/>
        <v>3980.8</v>
      </c>
      <c r="AU32" s="51">
        <f t="shared" ref="AU32:BT32" si="58">AT32</f>
        <v>3980.8</v>
      </c>
      <c r="AV32" s="51">
        <f t="shared" si="58"/>
        <v>3980.8</v>
      </c>
      <c r="AW32" s="51">
        <f t="shared" si="58"/>
        <v>3980.8</v>
      </c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</row>
    <row r="33" spans="1:72" ht="38.25" x14ac:dyDescent="0.25">
      <c r="A33" s="6">
        <f t="shared" si="30"/>
        <v>25</v>
      </c>
      <c r="B33" s="22" t="s">
        <v>30</v>
      </c>
      <c r="C33" s="52">
        <v>3629.5</v>
      </c>
      <c r="D33" s="47">
        <v>39.01</v>
      </c>
      <c r="E33" s="5">
        <v>0.28299999999999997</v>
      </c>
      <c r="F33" s="1">
        <v>0.94</v>
      </c>
      <c r="G33" s="25">
        <v>0</v>
      </c>
      <c r="H33" s="2">
        <f t="shared" si="31"/>
        <v>37.839700000000001</v>
      </c>
      <c r="I33" s="1">
        <f t="shared" si="31"/>
        <v>0.27450999999999998</v>
      </c>
      <c r="J33" s="3">
        <f t="shared" si="31"/>
        <v>0.91179999999999994</v>
      </c>
      <c r="K33" s="4">
        <f t="shared" si="31"/>
        <v>0</v>
      </c>
      <c r="L33" s="2">
        <f t="shared" si="14"/>
        <v>36.669399999999996</v>
      </c>
      <c r="M33" s="1">
        <f t="shared" si="14"/>
        <v>0.26601999999999998</v>
      </c>
      <c r="N33" s="3">
        <f t="shared" si="14"/>
        <v>0.88359999999999994</v>
      </c>
      <c r="O33" s="4">
        <f t="shared" si="14"/>
        <v>0</v>
      </c>
      <c r="P33" s="2">
        <f t="shared" si="15"/>
        <v>35.499099999999999</v>
      </c>
      <c r="Q33" s="1">
        <f t="shared" si="15"/>
        <v>0.25752999999999998</v>
      </c>
      <c r="R33" s="3">
        <f t="shared" si="15"/>
        <v>0.85539999999999994</v>
      </c>
      <c r="S33" s="4">
        <f t="shared" si="15"/>
        <v>0</v>
      </c>
      <c r="T33" s="2">
        <f t="shared" si="16"/>
        <v>35.499099999999999</v>
      </c>
      <c r="U33" s="1">
        <f t="shared" si="16"/>
        <v>0.25752999999999998</v>
      </c>
      <c r="V33" s="3">
        <f t="shared" si="16"/>
        <v>0.85539999999999994</v>
      </c>
      <c r="W33" s="4">
        <f t="shared" si="16"/>
        <v>0</v>
      </c>
      <c r="Y33" s="3">
        <f t="shared" si="36"/>
        <v>141.586795</v>
      </c>
      <c r="Z33" s="3">
        <f t="shared" si="37"/>
        <v>1027.1485</v>
      </c>
      <c r="AA33" s="1">
        <f t="shared" si="38"/>
        <v>3.4117299999999999</v>
      </c>
      <c r="AB33" s="1">
        <f t="shared" si="39"/>
        <v>0</v>
      </c>
      <c r="AC33" s="2">
        <f t="shared" si="32"/>
        <v>137.33919115</v>
      </c>
      <c r="AD33" s="1">
        <f t="shared" si="21"/>
        <v>996.33404499999995</v>
      </c>
      <c r="AE33" s="3">
        <f t="shared" si="4"/>
        <v>3.3093781</v>
      </c>
      <c r="AF33" s="4">
        <f t="shared" si="5"/>
        <v>0</v>
      </c>
      <c r="AG33" s="2">
        <f t="shared" si="22"/>
        <v>133.09158729999999</v>
      </c>
      <c r="AH33" s="1">
        <f t="shared" si="23"/>
        <v>965.51958999999999</v>
      </c>
      <c r="AI33" s="3">
        <f t="shared" si="6"/>
        <v>3.2070261999999996</v>
      </c>
      <c r="AJ33" s="4">
        <f t="shared" si="7"/>
        <v>0</v>
      </c>
      <c r="AK33" s="2">
        <f t="shared" si="24"/>
        <v>128.84398345</v>
      </c>
      <c r="AL33" s="1">
        <f t="shared" si="25"/>
        <v>934.70513500000004</v>
      </c>
      <c r="AM33" s="3">
        <f t="shared" si="8"/>
        <v>3.1046743000000001</v>
      </c>
      <c r="AN33" s="4">
        <f t="shared" si="9"/>
        <v>0</v>
      </c>
      <c r="AO33" s="2">
        <f t="shared" si="26"/>
        <v>128.84398345</v>
      </c>
      <c r="AP33" s="1">
        <f t="shared" si="27"/>
        <v>934.70513500000004</v>
      </c>
      <c r="AQ33" s="3">
        <f t="shared" si="10"/>
        <v>3.1046743000000001</v>
      </c>
      <c r="AR33" s="4">
        <f t="shared" si="11"/>
        <v>0</v>
      </c>
      <c r="AT33" s="51">
        <f t="shared" si="28"/>
        <v>3629.5</v>
      </c>
      <c r="AU33" s="51">
        <f t="shared" ref="AU33:BT33" si="59">AT33</f>
        <v>3629.5</v>
      </c>
      <c r="AV33" s="51">
        <f t="shared" si="59"/>
        <v>3629.5</v>
      </c>
      <c r="AW33" s="51">
        <f t="shared" si="59"/>
        <v>3629.5</v>
      </c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</row>
    <row r="34" spans="1:72" ht="38.25" x14ac:dyDescent="0.25">
      <c r="A34" s="6">
        <f t="shared" si="30"/>
        <v>26</v>
      </c>
      <c r="B34" s="22" t="s">
        <v>31</v>
      </c>
      <c r="C34" s="52">
        <v>1576.7</v>
      </c>
      <c r="D34" s="47">
        <v>9.58</v>
      </c>
      <c r="E34" s="5">
        <v>0.27900000000000003</v>
      </c>
      <c r="F34" s="1">
        <v>0.63</v>
      </c>
      <c r="G34" s="25">
        <v>0</v>
      </c>
      <c r="H34" s="2">
        <f t="shared" si="31"/>
        <v>9.2926000000000002</v>
      </c>
      <c r="I34" s="1">
        <f t="shared" si="31"/>
        <v>0.27063000000000004</v>
      </c>
      <c r="J34" s="3">
        <f t="shared" si="31"/>
        <v>0.61109999999999998</v>
      </c>
      <c r="K34" s="4">
        <f t="shared" si="31"/>
        <v>0</v>
      </c>
      <c r="L34" s="2">
        <f t="shared" si="14"/>
        <v>9.0052000000000003</v>
      </c>
      <c r="M34" s="1">
        <f t="shared" si="14"/>
        <v>0.26225999999999999</v>
      </c>
      <c r="N34" s="3">
        <f t="shared" si="14"/>
        <v>0.59219999999999995</v>
      </c>
      <c r="O34" s="4">
        <f t="shared" si="14"/>
        <v>0</v>
      </c>
      <c r="P34" s="2">
        <f t="shared" si="15"/>
        <v>8.7178000000000004</v>
      </c>
      <c r="Q34" s="1">
        <f t="shared" si="15"/>
        <v>0.25389</v>
      </c>
      <c r="R34" s="3">
        <f t="shared" si="15"/>
        <v>0.57330000000000003</v>
      </c>
      <c r="S34" s="4">
        <f t="shared" si="15"/>
        <v>0</v>
      </c>
      <c r="T34" s="2">
        <f t="shared" si="16"/>
        <v>8.7178000000000004</v>
      </c>
      <c r="U34" s="1">
        <f t="shared" si="16"/>
        <v>0.25389</v>
      </c>
      <c r="V34" s="3">
        <f t="shared" si="16"/>
        <v>0.57330000000000003</v>
      </c>
      <c r="W34" s="4">
        <f t="shared" si="16"/>
        <v>0</v>
      </c>
      <c r="Y34" s="3">
        <f t="shared" si="36"/>
        <v>15.104786000000001</v>
      </c>
      <c r="Z34" s="3">
        <f t="shared" si="37"/>
        <v>439.89930000000004</v>
      </c>
      <c r="AA34" s="1">
        <f t="shared" si="38"/>
        <v>0.99332100000000001</v>
      </c>
      <c r="AB34" s="1">
        <f t="shared" si="39"/>
        <v>0</v>
      </c>
      <c r="AC34" s="2">
        <f t="shared" si="32"/>
        <v>14.65164242</v>
      </c>
      <c r="AD34" s="1">
        <f t="shared" si="21"/>
        <v>426.70232100000004</v>
      </c>
      <c r="AE34" s="3">
        <f t="shared" si="4"/>
        <v>0.96352136999999993</v>
      </c>
      <c r="AF34" s="4">
        <f t="shared" si="5"/>
        <v>0</v>
      </c>
      <c r="AG34" s="2">
        <f t="shared" si="22"/>
        <v>14.198498839999999</v>
      </c>
      <c r="AH34" s="1">
        <f t="shared" si="23"/>
        <v>413.50534200000004</v>
      </c>
      <c r="AI34" s="3">
        <f t="shared" si="6"/>
        <v>0.93372173999999997</v>
      </c>
      <c r="AJ34" s="4">
        <f t="shared" si="7"/>
        <v>0</v>
      </c>
      <c r="AK34" s="2">
        <f t="shared" si="24"/>
        <v>13.745355260000002</v>
      </c>
      <c r="AL34" s="1">
        <f t="shared" si="25"/>
        <v>400.30836300000004</v>
      </c>
      <c r="AM34" s="3">
        <f t="shared" si="8"/>
        <v>0.90392211</v>
      </c>
      <c r="AN34" s="4">
        <f t="shared" si="9"/>
        <v>0</v>
      </c>
      <c r="AO34" s="2">
        <f t="shared" si="26"/>
        <v>13.745355260000002</v>
      </c>
      <c r="AP34" s="1">
        <f t="shared" si="27"/>
        <v>400.30836300000004</v>
      </c>
      <c r="AQ34" s="3">
        <f t="shared" si="10"/>
        <v>0.90392211</v>
      </c>
      <c r="AR34" s="4">
        <f t="shared" si="11"/>
        <v>0</v>
      </c>
      <c r="AT34" s="51">
        <f t="shared" si="28"/>
        <v>1576.7</v>
      </c>
      <c r="AU34" s="51">
        <f t="shared" ref="AU34:BT34" si="60">AT34</f>
        <v>1576.7</v>
      </c>
      <c r="AV34" s="51">
        <f t="shared" si="60"/>
        <v>1576.7</v>
      </c>
      <c r="AW34" s="51">
        <f t="shared" si="60"/>
        <v>1576.7</v>
      </c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</row>
    <row r="35" spans="1:72" ht="38.25" x14ac:dyDescent="0.25">
      <c r="A35" s="6">
        <f t="shared" si="30"/>
        <v>27</v>
      </c>
      <c r="B35" s="22" t="s">
        <v>32</v>
      </c>
      <c r="C35" s="52">
        <v>4056.5</v>
      </c>
      <c r="D35" s="47">
        <v>22.24</v>
      </c>
      <c r="E35" s="5">
        <v>0.30299999999999999</v>
      </c>
      <c r="F35" s="1">
        <v>0.52</v>
      </c>
      <c r="G35" s="25">
        <v>0</v>
      </c>
      <c r="H35" s="2">
        <f t="shared" si="31"/>
        <v>21.572799999999997</v>
      </c>
      <c r="I35" s="1">
        <f t="shared" si="31"/>
        <v>0.29391</v>
      </c>
      <c r="J35" s="3">
        <f t="shared" si="31"/>
        <v>0.50439999999999996</v>
      </c>
      <c r="K35" s="4">
        <f t="shared" si="31"/>
        <v>0</v>
      </c>
      <c r="L35" s="2">
        <f t="shared" si="14"/>
        <v>20.905599999999996</v>
      </c>
      <c r="M35" s="1">
        <f t="shared" si="14"/>
        <v>0.28481999999999996</v>
      </c>
      <c r="N35" s="3">
        <f t="shared" si="14"/>
        <v>0.48880000000000001</v>
      </c>
      <c r="O35" s="4">
        <f t="shared" si="14"/>
        <v>0</v>
      </c>
      <c r="P35" s="2">
        <f t="shared" si="15"/>
        <v>20.238399999999999</v>
      </c>
      <c r="Q35" s="1">
        <f t="shared" si="15"/>
        <v>0.27572999999999998</v>
      </c>
      <c r="R35" s="3">
        <f t="shared" si="15"/>
        <v>0.47320000000000001</v>
      </c>
      <c r="S35" s="4">
        <f t="shared" si="15"/>
        <v>0</v>
      </c>
      <c r="T35" s="2">
        <f t="shared" si="16"/>
        <v>20.238399999999999</v>
      </c>
      <c r="U35" s="1">
        <f t="shared" si="16"/>
        <v>0.27572999999999998</v>
      </c>
      <c r="V35" s="3">
        <f t="shared" si="16"/>
        <v>0.47320000000000001</v>
      </c>
      <c r="W35" s="4">
        <f t="shared" si="16"/>
        <v>0</v>
      </c>
      <c r="Y35" s="3">
        <f t="shared" si="36"/>
        <v>90.216560000000001</v>
      </c>
      <c r="Z35" s="3">
        <f t="shared" si="37"/>
        <v>1229.1195</v>
      </c>
      <c r="AA35" s="1">
        <f t="shared" si="38"/>
        <v>2.1093800000000003</v>
      </c>
      <c r="AB35" s="1">
        <f t="shared" si="39"/>
        <v>0</v>
      </c>
      <c r="AC35" s="2">
        <f t="shared" si="32"/>
        <v>87.510063200000005</v>
      </c>
      <c r="AD35" s="1">
        <f t="shared" si="21"/>
        <v>1192.245915</v>
      </c>
      <c r="AE35" s="3">
        <f t="shared" si="4"/>
        <v>2.0460986000000001</v>
      </c>
      <c r="AF35" s="4">
        <f t="shared" si="5"/>
        <v>0</v>
      </c>
      <c r="AG35" s="2">
        <f t="shared" si="22"/>
        <v>84.803566399999994</v>
      </c>
      <c r="AH35" s="1">
        <f t="shared" si="23"/>
        <v>1155.3723299999999</v>
      </c>
      <c r="AI35" s="3">
        <f t="shared" si="6"/>
        <v>1.9828172000000002</v>
      </c>
      <c r="AJ35" s="4">
        <f t="shared" si="7"/>
        <v>0</v>
      </c>
      <c r="AK35" s="2">
        <f t="shared" si="24"/>
        <v>82.097069599999998</v>
      </c>
      <c r="AL35" s="1">
        <f t="shared" si="25"/>
        <v>1118.4987450000001</v>
      </c>
      <c r="AM35" s="3">
        <f t="shared" si="8"/>
        <v>1.9195358000000002</v>
      </c>
      <c r="AN35" s="4">
        <f t="shared" si="9"/>
        <v>0</v>
      </c>
      <c r="AO35" s="2">
        <f t="shared" si="26"/>
        <v>82.097069599999998</v>
      </c>
      <c r="AP35" s="1">
        <f t="shared" si="27"/>
        <v>1118.4987450000001</v>
      </c>
      <c r="AQ35" s="3">
        <f t="shared" si="10"/>
        <v>1.9195358000000002</v>
      </c>
      <c r="AR35" s="4">
        <f t="shared" si="11"/>
        <v>0</v>
      </c>
      <c r="AT35" s="51">
        <f t="shared" si="28"/>
        <v>4056.5</v>
      </c>
      <c r="AU35" s="51">
        <f t="shared" ref="AU35:BT35" si="61">AT35</f>
        <v>4056.5</v>
      </c>
      <c r="AV35" s="51">
        <f t="shared" si="61"/>
        <v>4056.5</v>
      </c>
      <c r="AW35" s="51">
        <f t="shared" si="61"/>
        <v>4056.5</v>
      </c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</row>
    <row r="36" spans="1:72" ht="38.25" x14ac:dyDescent="0.25">
      <c r="A36" s="6">
        <f t="shared" si="30"/>
        <v>28</v>
      </c>
      <c r="B36" s="22" t="s">
        <v>33</v>
      </c>
      <c r="C36" s="52">
        <v>2345.6</v>
      </c>
      <c r="D36" s="47">
        <v>27.75</v>
      </c>
      <c r="E36" s="5">
        <v>0.35399999999999998</v>
      </c>
      <c r="F36" s="1">
        <v>0.47</v>
      </c>
      <c r="G36" s="25">
        <v>0</v>
      </c>
      <c r="H36" s="2">
        <f t="shared" si="31"/>
        <v>26.9175</v>
      </c>
      <c r="I36" s="1">
        <f t="shared" si="31"/>
        <v>0.34337999999999996</v>
      </c>
      <c r="J36" s="3">
        <f t="shared" si="31"/>
        <v>0.45589999999999997</v>
      </c>
      <c r="K36" s="4">
        <f t="shared" si="31"/>
        <v>0</v>
      </c>
      <c r="L36" s="2">
        <f t="shared" si="14"/>
        <v>26.084999999999997</v>
      </c>
      <c r="M36" s="1">
        <f t="shared" si="14"/>
        <v>0.33275999999999994</v>
      </c>
      <c r="N36" s="3">
        <f t="shared" si="14"/>
        <v>0.44179999999999997</v>
      </c>
      <c r="O36" s="4">
        <f t="shared" si="14"/>
        <v>0</v>
      </c>
      <c r="P36" s="2">
        <f t="shared" si="15"/>
        <v>25.252500000000001</v>
      </c>
      <c r="Q36" s="1">
        <f t="shared" si="15"/>
        <v>0.32213999999999998</v>
      </c>
      <c r="R36" s="3">
        <f t="shared" si="15"/>
        <v>0.42769999999999997</v>
      </c>
      <c r="S36" s="4">
        <f t="shared" si="15"/>
        <v>0</v>
      </c>
      <c r="T36" s="2">
        <f t="shared" si="16"/>
        <v>25.252500000000001</v>
      </c>
      <c r="U36" s="1">
        <f t="shared" si="16"/>
        <v>0.32213999999999998</v>
      </c>
      <c r="V36" s="3">
        <f t="shared" si="16"/>
        <v>0.42769999999999997</v>
      </c>
      <c r="W36" s="4">
        <f t="shared" si="16"/>
        <v>0</v>
      </c>
      <c r="Y36" s="3">
        <f t="shared" si="36"/>
        <v>65.090399999999988</v>
      </c>
      <c r="Z36" s="3">
        <f t="shared" si="37"/>
        <v>830.34239999999988</v>
      </c>
      <c r="AA36" s="1">
        <f t="shared" si="38"/>
        <v>1.1024319999999999</v>
      </c>
      <c r="AB36" s="1">
        <f t="shared" si="39"/>
        <v>0</v>
      </c>
      <c r="AC36" s="2">
        <f t="shared" si="32"/>
        <v>63.13768799999999</v>
      </c>
      <c r="AD36" s="1">
        <f t="shared" si="21"/>
        <v>805.43212799999992</v>
      </c>
      <c r="AE36" s="3">
        <f t="shared" si="4"/>
        <v>1.0693590399999999</v>
      </c>
      <c r="AF36" s="4">
        <f t="shared" si="5"/>
        <v>0</v>
      </c>
      <c r="AG36" s="2">
        <f t="shared" si="22"/>
        <v>61.184975999999985</v>
      </c>
      <c r="AH36" s="1">
        <f t="shared" si="23"/>
        <v>780.52185599999984</v>
      </c>
      <c r="AI36" s="3">
        <f t="shared" si="6"/>
        <v>1.0362860799999998</v>
      </c>
      <c r="AJ36" s="4">
        <f t="shared" si="7"/>
        <v>0</v>
      </c>
      <c r="AK36" s="2">
        <f t="shared" si="24"/>
        <v>59.232263999999994</v>
      </c>
      <c r="AL36" s="1">
        <f t="shared" si="25"/>
        <v>755.61158399999988</v>
      </c>
      <c r="AM36" s="3">
        <f t="shared" si="8"/>
        <v>1.0032131199999998</v>
      </c>
      <c r="AN36" s="4">
        <f t="shared" si="9"/>
        <v>0</v>
      </c>
      <c r="AO36" s="2">
        <f t="shared" si="26"/>
        <v>59.232263999999994</v>
      </c>
      <c r="AP36" s="1">
        <f t="shared" si="27"/>
        <v>755.61158399999988</v>
      </c>
      <c r="AQ36" s="3">
        <f t="shared" si="10"/>
        <v>1.0032131199999998</v>
      </c>
      <c r="AR36" s="4">
        <f t="shared" si="11"/>
        <v>0</v>
      </c>
      <c r="AT36" s="51">
        <f t="shared" si="28"/>
        <v>2345.6</v>
      </c>
      <c r="AU36" s="51">
        <f t="shared" ref="AU36:BT36" si="62">AT36</f>
        <v>2345.6</v>
      </c>
      <c r="AV36" s="51">
        <f t="shared" si="62"/>
        <v>2345.6</v>
      </c>
      <c r="AW36" s="51">
        <f t="shared" si="62"/>
        <v>2345.6</v>
      </c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</row>
    <row r="37" spans="1:72" ht="38.25" x14ac:dyDescent="0.25">
      <c r="A37" s="6">
        <f t="shared" si="30"/>
        <v>29</v>
      </c>
      <c r="B37" s="22" t="s">
        <v>34</v>
      </c>
      <c r="C37" s="52">
        <v>722.8</v>
      </c>
      <c r="D37" s="47">
        <v>45.52</v>
      </c>
      <c r="E37" s="5">
        <v>0.25900000000000001</v>
      </c>
      <c r="F37" s="1">
        <v>0.69</v>
      </c>
      <c r="G37" s="25">
        <v>0</v>
      </c>
      <c r="H37" s="2">
        <f t="shared" si="31"/>
        <v>44.154400000000003</v>
      </c>
      <c r="I37" s="1">
        <f t="shared" si="31"/>
        <v>0.25123000000000001</v>
      </c>
      <c r="J37" s="3">
        <f t="shared" si="31"/>
        <v>0.6692999999999999</v>
      </c>
      <c r="K37" s="4">
        <f t="shared" si="31"/>
        <v>0</v>
      </c>
      <c r="L37" s="2">
        <f t="shared" si="14"/>
        <v>42.788800000000002</v>
      </c>
      <c r="M37" s="1">
        <f t="shared" si="14"/>
        <v>0.24345999999999998</v>
      </c>
      <c r="N37" s="3">
        <f t="shared" si="14"/>
        <v>0.64859999999999995</v>
      </c>
      <c r="O37" s="4">
        <f t="shared" si="14"/>
        <v>0</v>
      </c>
      <c r="P37" s="2">
        <f t="shared" si="15"/>
        <v>41.423200000000001</v>
      </c>
      <c r="Q37" s="1">
        <f t="shared" si="15"/>
        <v>0.23569000000000001</v>
      </c>
      <c r="R37" s="3">
        <f t="shared" si="15"/>
        <v>0.62790000000000001</v>
      </c>
      <c r="S37" s="4">
        <f t="shared" si="15"/>
        <v>0</v>
      </c>
      <c r="T37" s="2">
        <f t="shared" si="16"/>
        <v>41.423200000000001</v>
      </c>
      <c r="U37" s="1">
        <f t="shared" si="16"/>
        <v>0.23569000000000001</v>
      </c>
      <c r="V37" s="3">
        <f t="shared" si="16"/>
        <v>0.62790000000000001</v>
      </c>
      <c r="W37" s="4">
        <f t="shared" si="16"/>
        <v>0</v>
      </c>
      <c r="Y37" s="3">
        <f t="shared" si="36"/>
        <v>32.901856000000002</v>
      </c>
      <c r="Z37" s="3">
        <f t="shared" si="37"/>
        <v>187.20519999999999</v>
      </c>
      <c r="AA37" s="1">
        <f t="shared" si="38"/>
        <v>0.4987319999999999</v>
      </c>
      <c r="AB37" s="1">
        <f t="shared" si="39"/>
        <v>0</v>
      </c>
      <c r="AC37" s="2">
        <f t="shared" si="32"/>
        <v>31.914800320000001</v>
      </c>
      <c r="AD37" s="1">
        <f t="shared" si="21"/>
        <v>181.58904399999997</v>
      </c>
      <c r="AE37" s="3">
        <f t="shared" si="4"/>
        <v>0.4837700399999999</v>
      </c>
      <c r="AF37" s="4">
        <f t="shared" si="5"/>
        <v>0</v>
      </c>
      <c r="AG37" s="2">
        <f t="shared" si="22"/>
        <v>30.92774464</v>
      </c>
      <c r="AH37" s="1">
        <f t="shared" si="23"/>
        <v>175.97288799999998</v>
      </c>
      <c r="AI37" s="3">
        <f t="shared" si="6"/>
        <v>0.4688080799999999</v>
      </c>
      <c r="AJ37" s="4">
        <f t="shared" si="7"/>
        <v>0</v>
      </c>
      <c r="AK37" s="2">
        <f t="shared" si="24"/>
        <v>29.940688960000003</v>
      </c>
      <c r="AL37" s="1">
        <f t="shared" si="25"/>
        <v>170.35673199999999</v>
      </c>
      <c r="AM37" s="3">
        <f t="shared" si="8"/>
        <v>0.45384611999999991</v>
      </c>
      <c r="AN37" s="4">
        <f t="shared" si="9"/>
        <v>0</v>
      </c>
      <c r="AO37" s="2">
        <f t="shared" si="26"/>
        <v>29.940688960000003</v>
      </c>
      <c r="AP37" s="1">
        <f t="shared" si="27"/>
        <v>170.35673199999999</v>
      </c>
      <c r="AQ37" s="3">
        <f t="shared" si="10"/>
        <v>0.45384611999999991</v>
      </c>
      <c r="AR37" s="4">
        <f t="shared" si="11"/>
        <v>0</v>
      </c>
      <c r="AT37" s="51">
        <f t="shared" si="28"/>
        <v>722.8</v>
      </c>
      <c r="AU37" s="51">
        <f t="shared" ref="AU37:BT37" si="63">AT37</f>
        <v>722.8</v>
      </c>
      <c r="AV37" s="51">
        <f t="shared" si="63"/>
        <v>722.8</v>
      </c>
      <c r="AW37" s="51">
        <f t="shared" si="63"/>
        <v>722.8</v>
      </c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</row>
    <row r="38" spans="1:72" ht="38.25" x14ac:dyDescent="0.25">
      <c r="A38" s="6">
        <f t="shared" si="30"/>
        <v>30</v>
      </c>
      <c r="B38" s="22" t="s">
        <v>35</v>
      </c>
      <c r="C38" s="52">
        <v>2816.1</v>
      </c>
      <c r="D38" s="47">
        <v>13.42</v>
      </c>
      <c r="E38" s="5">
        <v>0.86399999999999999</v>
      </c>
      <c r="F38" s="1">
        <v>4.01</v>
      </c>
      <c r="G38" s="25">
        <v>6.85</v>
      </c>
      <c r="H38" s="2">
        <f t="shared" si="31"/>
        <v>13.0174</v>
      </c>
      <c r="I38" s="1">
        <f>E38*0.95</f>
        <v>0.82079999999999997</v>
      </c>
      <c r="J38" s="3">
        <f>F38*0.95</f>
        <v>3.8094999999999994</v>
      </c>
      <c r="K38" s="4">
        <f t="shared" si="31"/>
        <v>6.6444999999999999</v>
      </c>
      <c r="L38" s="2">
        <f t="shared" si="14"/>
        <v>12.614799999999999</v>
      </c>
      <c r="M38" s="1">
        <f>E38*0.9</f>
        <v>0.77759999999999996</v>
      </c>
      <c r="N38" s="3">
        <f>F38*0.9</f>
        <v>3.609</v>
      </c>
      <c r="O38" s="4">
        <f t="shared" si="14"/>
        <v>6.4389999999999992</v>
      </c>
      <c r="P38" s="2">
        <f t="shared" si="15"/>
        <v>12.212200000000001</v>
      </c>
      <c r="Q38" s="1">
        <f>E38*0.85</f>
        <v>0.73439999999999994</v>
      </c>
      <c r="R38" s="3">
        <f>F38*0.85</f>
        <v>3.4084999999999996</v>
      </c>
      <c r="S38" s="4">
        <f t="shared" si="15"/>
        <v>6.2335000000000003</v>
      </c>
      <c r="T38" s="2">
        <f t="shared" si="16"/>
        <v>12.212200000000001</v>
      </c>
      <c r="U38" s="1">
        <f>E38*0.8</f>
        <v>0.69120000000000004</v>
      </c>
      <c r="V38" s="3">
        <f>F38*0.8</f>
        <v>3.2080000000000002</v>
      </c>
      <c r="W38" s="4">
        <f t="shared" si="16"/>
        <v>6.2335000000000003</v>
      </c>
      <c r="Y38" s="3">
        <f t="shared" si="36"/>
        <v>37.792062000000001</v>
      </c>
      <c r="Z38" s="3">
        <f t="shared" si="37"/>
        <v>2433.1104</v>
      </c>
      <c r="AA38" s="1">
        <f t="shared" si="38"/>
        <v>11.292560999999999</v>
      </c>
      <c r="AB38" s="1">
        <f t="shared" si="39"/>
        <v>19.290285000000001</v>
      </c>
      <c r="AC38" s="2">
        <f t="shared" si="32"/>
        <v>36.658300140000001</v>
      </c>
      <c r="AD38" s="1">
        <f>Z38*0.95</f>
        <v>2311.4548799999998</v>
      </c>
      <c r="AE38" s="3">
        <f>AA38*0.95</f>
        <v>10.72793295</v>
      </c>
      <c r="AF38" s="4">
        <f t="shared" si="5"/>
        <v>18.711576449999999</v>
      </c>
      <c r="AG38" s="2">
        <f t="shared" si="22"/>
        <v>35.524538280000002</v>
      </c>
      <c r="AH38" s="1">
        <f>Z38*0.9</f>
        <v>2189.79936</v>
      </c>
      <c r="AI38" s="3">
        <f>AA38*0.9</f>
        <v>10.1633049</v>
      </c>
      <c r="AJ38" s="4">
        <f t="shared" si="7"/>
        <v>18.132867900000001</v>
      </c>
      <c r="AK38" s="2">
        <f t="shared" si="24"/>
        <v>34.390776420000002</v>
      </c>
      <c r="AL38" s="1">
        <f>Z38*0.85</f>
        <v>2068.1438400000002</v>
      </c>
      <c r="AM38" s="3">
        <f>AA38*0.85</f>
        <v>9.5986768499999986</v>
      </c>
      <c r="AN38" s="4">
        <f t="shared" si="9"/>
        <v>17.554159350000003</v>
      </c>
      <c r="AO38" s="2">
        <f t="shared" si="26"/>
        <v>34.390776420000002</v>
      </c>
      <c r="AP38" s="1">
        <f>Z38*0.8</f>
        <v>1946.4883200000002</v>
      </c>
      <c r="AQ38" s="3">
        <f>AA38*0.8</f>
        <v>9.034048799999999</v>
      </c>
      <c r="AR38" s="4">
        <f t="shared" si="11"/>
        <v>17.554159350000003</v>
      </c>
      <c r="AT38" s="51">
        <f t="shared" si="28"/>
        <v>2816.1</v>
      </c>
      <c r="AU38" s="51">
        <f t="shared" ref="AU38:BT38" si="64">AT38</f>
        <v>2816.1</v>
      </c>
      <c r="AV38" s="51">
        <f t="shared" si="64"/>
        <v>2816.1</v>
      </c>
      <c r="AW38" s="51">
        <f t="shared" si="64"/>
        <v>2816.1</v>
      </c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</row>
    <row r="39" spans="1:72" ht="38.25" x14ac:dyDescent="0.25">
      <c r="A39" s="6">
        <f t="shared" si="30"/>
        <v>31</v>
      </c>
      <c r="B39" s="22" t="s">
        <v>36</v>
      </c>
      <c r="C39" s="52">
        <v>1667.1</v>
      </c>
      <c r="D39" s="47">
        <v>33.950000000000003</v>
      </c>
      <c r="E39" s="5">
        <v>0</v>
      </c>
      <c r="F39" s="1">
        <v>0.12</v>
      </c>
      <c r="G39" s="25">
        <v>25.2</v>
      </c>
      <c r="H39" s="2">
        <f t="shared" si="31"/>
        <v>32.9315</v>
      </c>
      <c r="I39" s="1">
        <f t="shared" si="31"/>
        <v>0</v>
      </c>
      <c r="J39" s="3">
        <f t="shared" si="31"/>
        <v>0.11639999999999999</v>
      </c>
      <c r="K39" s="4">
        <f t="shared" si="31"/>
        <v>24.443999999999999</v>
      </c>
      <c r="L39" s="2">
        <f t="shared" si="14"/>
        <v>31.913</v>
      </c>
      <c r="M39" s="1">
        <f t="shared" si="14"/>
        <v>0</v>
      </c>
      <c r="N39" s="3">
        <f t="shared" si="14"/>
        <v>0.11279999999999998</v>
      </c>
      <c r="O39" s="4">
        <f t="shared" si="14"/>
        <v>23.687999999999999</v>
      </c>
      <c r="P39" s="2">
        <f t="shared" si="15"/>
        <v>30.894500000000004</v>
      </c>
      <c r="Q39" s="1">
        <f t="shared" si="15"/>
        <v>0</v>
      </c>
      <c r="R39" s="3">
        <f t="shared" si="15"/>
        <v>0.10920000000000001</v>
      </c>
      <c r="S39" s="4">
        <f t="shared" si="15"/>
        <v>22.931999999999999</v>
      </c>
      <c r="T39" s="2">
        <f t="shared" si="16"/>
        <v>30.894500000000004</v>
      </c>
      <c r="U39" s="1">
        <f t="shared" si="16"/>
        <v>0</v>
      </c>
      <c r="V39" s="3">
        <f t="shared" si="16"/>
        <v>0.10920000000000001</v>
      </c>
      <c r="W39" s="4">
        <f t="shared" si="16"/>
        <v>22.931999999999999</v>
      </c>
      <c r="Y39" s="3">
        <f t="shared" si="36"/>
        <v>56.598044999999999</v>
      </c>
      <c r="Z39" s="3">
        <f t="shared" si="37"/>
        <v>0</v>
      </c>
      <c r="AA39" s="1">
        <f t="shared" si="38"/>
        <v>0.20005199999999998</v>
      </c>
      <c r="AB39" s="1">
        <f t="shared" si="39"/>
        <v>42.010919999999999</v>
      </c>
      <c r="AC39" s="2">
        <f t="shared" si="32"/>
        <v>54.900103649999998</v>
      </c>
      <c r="AD39" s="1">
        <f t="shared" ref="AD39:AD102" si="65">Z39*0.97</f>
        <v>0</v>
      </c>
      <c r="AE39" s="3">
        <f t="shared" ref="AE39:AE102" si="66">AA39*0.97</f>
        <v>0.19405043999999996</v>
      </c>
      <c r="AF39" s="4">
        <f t="shared" si="5"/>
        <v>40.750592399999995</v>
      </c>
      <c r="AG39" s="2">
        <f t="shared" si="22"/>
        <v>53.202162299999998</v>
      </c>
      <c r="AH39" s="1">
        <f t="shared" ref="AH39:AH102" si="67">Z39*0.94</f>
        <v>0</v>
      </c>
      <c r="AI39" s="3">
        <f t="shared" ref="AI39:AI102" si="68">AA39*0.94</f>
        <v>0.18804887999999997</v>
      </c>
      <c r="AJ39" s="4">
        <f t="shared" si="7"/>
        <v>39.490264799999999</v>
      </c>
      <c r="AK39" s="2">
        <f t="shared" si="24"/>
        <v>51.504220950000004</v>
      </c>
      <c r="AL39" s="1">
        <f t="shared" ref="AL39:AL102" si="69">Z39*0.91</f>
        <v>0</v>
      </c>
      <c r="AM39" s="3">
        <f t="shared" ref="AM39:AM102" si="70">AA39*0.91</f>
        <v>0.18204731999999998</v>
      </c>
      <c r="AN39" s="4">
        <f t="shared" si="9"/>
        <v>38.229937200000002</v>
      </c>
      <c r="AO39" s="2">
        <f t="shared" si="26"/>
        <v>51.504220950000004</v>
      </c>
      <c r="AP39" s="1">
        <f t="shared" ref="AP39:AP102" si="71">AL39</f>
        <v>0</v>
      </c>
      <c r="AQ39" s="3">
        <f t="shared" ref="AQ39:AQ102" si="72">AM39</f>
        <v>0.18204731999999998</v>
      </c>
      <c r="AR39" s="4">
        <f t="shared" si="11"/>
        <v>38.229937200000002</v>
      </c>
      <c r="AT39" s="51">
        <f t="shared" si="28"/>
        <v>1667.1</v>
      </c>
      <c r="AU39" s="51">
        <f t="shared" ref="AU39:BT39" si="73">AT39</f>
        <v>1667.1</v>
      </c>
      <c r="AV39" s="51">
        <f t="shared" si="73"/>
        <v>1667.1</v>
      </c>
      <c r="AW39" s="51">
        <f t="shared" si="73"/>
        <v>1667.1</v>
      </c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</row>
    <row r="40" spans="1:72" ht="38.25" x14ac:dyDescent="0.25">
      <c r="A40" s="6">
        <f t="shared" si="30"/>
        <v>32</v>
      </c>
      <c r="B40" s="22" t="s">
        <v>37</v>
      </c>
      <c r="C40" s="52">
        <v>1576.2</v>
      </c>
      <c r="D40" s="47">
        <v>60.97</v>
      </c>
      <c r="E40" s="5">
        <v>0.47299999999999998</v>
      </c>
      <c r="F40" s="1">
        <v>3.62</v>
      </c>
      <c r="G40" s="25">
        <v>0</v>
      </c>
      <c r="H40" s="2">
        <f t="shared" si="31"/>
        <v>59.140899999999995</v>
      </c>
      <c r="I40" s="1">
        <f t="shared" si="31"/>
        <v>0.45880999999999994</v>
      </c>
      <c r="J40" s="3">
        <f>F40*0.95</f>
        <v>3.4390000000000001</v>
      </c>
      <c r="K40" s="4">
        <f t="shared" si="31"/>
        <v>0</v>
      </c>
      <c r="L40" s="2">
        <f t="shared" si="14"/>
        <v>57.311799999999998</v>
      </c>
      <c r="M40" s="1">
        <f t="shared" si="14"/>
        <v>0.44461999999999996</v>
      </c>
      <c r="N40" s="3">
        <f>F40*0.9</f>
        <v>3.258</v>
      </c>
      <c r="O40" s="4">
        <f t="shared" si="14"/>
        <v>0</v>
      </c>
      <c r="P40" s="2">
        <f t="shared" si="15"/>
        <v>55.482700000000001</v>
      </c>
      <c r="Q40" s="1">
        <f t="shared" si="15"/>
        <v>0.43042999999999998</v>
      </c>
      <c r="R40" s="3">
        <f>F40*0.85</f>
        <v>3.077</v>
      </c>
      <c r="S40" s="4">
        <f t="shared" si="15"/>
        <v>0</v>
      </c>
      <c r="T40" s="2">
        <f t="shared" si="16"/>
        <v>55.482700000000001</v>
      </c>
      <c r="U40" s="1">
        <f t="shared" si="16"/>
        <v>0.43042999999999998</v>
      </c>
      <c r="V40" s="3">
        <f>F40*0.8</f>
        <v>2.8960000000000004</v>
      </c>
      <c r="W40" s="4">
        <f t="shared" si="16"/>
        <v>0</v>
      </c>
      <c r="Y40" s="3">
        <f t="shared" si="36"/>
        <v>96.100914000000003</v>
      </c>
      <c r="Z40" s="3">
        <f t="shared" si="37"/>
        <v>745.54259999999999</v>
      </c>
      <c r="AA40" s="1">
        <f t="shared" si="38"/>
        <v>5.7058439999999999</v>
      </c>
      <c r="AB40" s="1">
        <f t="shared" si="39"/>
        <v>0</v>
      </c>
      <c r="AC40" s="2">
        <f t="shared" si="32"/>
        <v>93.217886579999998</v>
      </c>
      <c r="AD40" s="1">
        <f t="shared" si="65"/>
        <v>723.17632200000003</v>
      </c>
      <c r="AE40" s="3">
        <f>AA40*0.95</f>
        <v>5.4205517999999993</v>
      </c>
      <c r="AF40" s="4">
        <f t="shared" si="5"/>
        <v>0</v>
      </c>
      <c r="AG40" s="2">
        <f t="shared" si="22"/>
        <v>90.334859159999993</v>
      </c>
      <c r="AH40" s="1">
        <f t="shared" si="67"/>
        <v>700.81004399999995</v>
      </c>
      <c r="AI40" s="3">
        <f>AA40*0.9</f>
        <v>5.1352596000000004</v>
      </c>
      <c r="AJ40" s="4">
        <f t="shared" si="7"/>
        <v>0</v>
      </c>
      <c r="AK40" s="2">
        <f t="shared" si="24"/>
        <v>87.451831740000003</v>
      </c>
      <c r="AL40" s="1">
        <f t="shared" si="69"/>
        <v>678.44376599999998</v>
      </c>
      <c r="AM40" s="3">
        <f>AA40*0.85</f>
        <v>4.8499673999999997</v>
      </c>
      <c r="AN40" s="4">
        <f t="shared" si="9"/>
        <v>0</v>
      </c>
      <c r="AO40" s="2">
        <f t="shared" si="26"/>
        <v>87.451831740000003</v>
      </c>
      <c r="AP40" s="1">
        <f t="shared" si="71"/>
        <v>678.44376599999998</v>
      </c>
      <c r="AQ40" s="3">
        <f>AA40*0.8</f>
        <v>4.5646751999999999</v>
      </c>
      <c r="AR40" s="4">
        <f t="shared" si="11"/>
        <v>0</v>
      </c>
      <c r="AT40" s="51">
        <f t="shared" si="28"/>
        <v>1576.2</v>
      </c>
      <c r="AU40" s="51">
        <f t="shared" ref="AU40:BT40" si="74">AT40</f>
        <v>1576.2</v>
      </c>
      <c r="AV40" s="51">
        <f t="shared" si="74"/>
        <v>1576.2</v>
      </c>
      <c r="AW40" s="51">
        <f t="shared" si="74"/>
        <v>1576.2</v>
      </c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</row>
    <row r="41" spans="1:72" ht="38.25" x14ac:dyDescent="0.25">
      <c r="A41" s="6">
        <f t="shared" si="30"/>
        <v>33</v>
      </c>
      <c r="B41" s="22" t="s">
        <v>38</v>
      </c>
      <c r="C41" s="52">
        <v>4668.1000000000004</v>
      </c>
      <c r="D41" s="47">
        <v>59.64</v>
      </c>
      <c r="E41" s="5">
        <v>0</v>
      </c>
      <c r="F41" s="1">
        <v>0</v>
      </c>
      <c r="G41" s="25">
        <v>254.71</v>
      </c>
      <c r="H41" s="2">
        <f t="shared" si="31"/>
        <v>57.8508</v>
      </c>
      <c r="I41" s="1">
        <f t="shared" si="31"/>
        <v>0</v>
      </c>
      <c r="J41" s="3">
        <f t="shared" si="31"/>
        <v>0</v>
      </c>
      <c r="K41" s="4">
        <f>G41*0.95</f>
        <v>241.97450000000001</v>
      </c>
      <c r="L41" s="2">
        <f t="shared" si="14"/>
        <v>56.061599999999999</v>
      </c>
      <c r="M41" s="1">
        <f t="shared" si="14"/>
        <v>0</v>
      </c>
      <c r="N41" s="3">
        <f t="shared" si="14"/>
        <v>0</v>
      </c>
      <c r="O41" s="4">
        <f>G41*0.9</f>
        <v>229.239</v>
      </c>
      <c r="P41" s="2">
        <f t="shared" si="15"/>
        <v>54.272400000000005</v>
      </c>
      <c r="Q41" s="1">
        <f t="shared" si="15"/>
        <v>0</v>
      </c>
      <c r="R41" s="3">
        <f t="shared" si="15"/>
        <v>0</v>
      </c>
      <c r="S41" s="4">
        <f>G41*0.85</f>
        <v>216.5035</v>
      </c>
      <c r="T41" s="2">
        <f t="shared" si="16"/>
        <v>54.272400000000005</v>
      </c>
      <c r="U41" s="1">
        <f t="shared" si="16"/>
        <v>0</v>
      </c>
      <c r="V41" s="3">
        <f t="shared" si="16"/>
        <v>0</v>
      </c>
      <c r="W41" s="4">
        <f>G41*0.8</f>
        <v>203.76800000000003</v>
      </c>
      <c r="Y41" s="3">
        <f t="shared" si="36"/>
        <v>278.405484</v>
      </c>
      <c r="Z41" s="3">
        <f t="shared" si="37"/>
        <v>0</v>
      </c>
      <c r="AA41" s="1">
        <f t="shared" si="38"/>
        <v>0</v>
      </c>
      <c r="AB41" s="1">
        <f t="shared" si="39"/>
        <v>1189.0117510000002</v>
      </c>
      <c r="AC41" s="2">
        <f t="shared" si="32"/>
        <v>270.05331947999997</v>
      </c>
      <c r="AD41" s="1">
        <f t="shared" si="65"/>
        <v>0</v>
      </c>
      <c r="AE41" s="3">
        <f t="shared" ref="AE41:AE104" si="75">AA41*0.97</f>
        <v>0</v>
      </c>
      <c r="AF41" s="4">
        <f>AB41*0.95</f>
        <v>1129.5611634500001</v>
      </c>
      <c r="AG41" s="2">
        <f t="shared" si="22"/>
        <v>261.70115496</v>
      </c>
      <c r="AH41" s="1">
        <f t="shared" si="67"/>
        <v>0</v>
      </c>
      <c r="AI41" s="3">
        <f t="shared" ref="AI41:AI104" si="76">AA41*0.94</f>
        <v>0</v>
      </c>
      <c r="AJ41" s="4">
        <f>AB41*0.9</f>
        <v>1070.1105759000002</v>
      </c>
      <c r="AK41" s="2">
        <f t="shared" si="24"/>
        <v>253.34899044000002</v>
      </c>
      <c r="AL41" s="1">
        <f t="shared" si="69"/>
        <v>0</v>
      </c>
      <c r="AM41" s="3">
        <f t="shared" ref="AM41:AM104" si="77">AA41*0.91</f>
        <v>0</v>
      </c>
      <c r="AN41" s="4">
        <f>AB41*0.85</f>
        <v>1010.6599883500002</v>
      </c>
      <c r="AO41" s="2">
        <f t="shared" si="26"/>
        <v>253.34899044000002</v>
      </c>
      <c r="AP41" s="1">
        <f t="shared" si="71"/>
        <v>0</v>
      </c>
      <c r="AQ41" s="3">
        <f t="shared" ref="AQ41:AQ104" si="78">AM41</f>
        <v>0</v>
      </c>
      <c r="AR41" s="4">
        <f>AB41*0.8</f>
        <v>951.20940080000025</v>
      </c>
      <c r="AT41" s="51">
        <f t="shared" si="28"/>
        <v>4668.1000000000004</v>
      </c>
      <c r="AU41" s="51">
        <f t="shared" ref="AU41:BT41" si="79">AT41</f>
        <v>4668.1000000000004</v>
      </c>
      <c r="AV41" s="51">
        <f t="shared" si="79"/>
        <v>4668.1000000000004</v>
      </c>
      <c r="AW41" s="51">
        <f t="shared" si="79"/>
        <v>4668.1000000000004</v>
      </c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</row>
    <row r="42" spans="1:72" ht="25.5" x14ac:dyDescent="0.25">
      <c r="A42" s="6">
        <f t="shared" si="30"/>
        <v>34</v>
      </c>
      <c r="B42" s="22" t="s">
        <v>39</v>
      </c>
      <c r="C42" s="52">
        <v>3820</v>
      </c>
      <c r="D42" s="47">
        <v>26.31</v>
      </c>
      <c r="E42" s="5">
        <v>0</v>
      </c>
      <c r="F42" s="1">
        <v>0</v>
      </c>
      <c r="G42" s="25">
        <v>102.88</v>
      </c>
      <c r="H42" s="2">
        <f t="shared" si="31"/>
        <v>25.520699999999998</v>
      </c>
      <c r="I42" s="1">
        <f t="shared" si="31"/>
        <v>0</v>
      </c>
      <c r="J42" s="3">
        <f t="shared" si="31"/>
        <v>0</v>
      </c>
      <c r="K42" s="4">
        <f>G42*0.95</f>
        <v>97.73599999999999</v>
      </c>
      <c r="L42" s="2">
        <f t="shared" si="14"/>
        <v>24.731399999999997</v>
      </c>
      <c r="M42" s="1">
        <f t="shared" si="14"/>
        <v>0</v>
      </c>
      <c r="N42" s="3">
        <f t="shared" si="14"/>
        <v>0</v>
      </c>
      <c r="O42" s="4">
        <f>G42*0.9</f>
        <v>92.591999999999999</v>
      </c>
      <c r="P42" s="2">
        <f t="shared" si="15"/>
        <v>23.9421</v>
      </c>
      <c r="Q42" s="1">
        <f t="shared" si="15"/>
        <v>0</v>
      </c>
      <c r="R42" s="3">
        <f t="shared" si="15"/>
        <v>0</v>
      </c>
      <c r="S42" s="4">
        <f>G42*0.85</f>
        <v>87.447999999999993</v>
      </c>
      <c r="T42" s="2">
        <f t="shared" si="16"/>
        <v>23.9421</v>
      </c>
      <c r="U42" s="1">
        <f t="shared" si="16"/>
        <v>0</v>
      </c>
      <c r="V42" s="3">
        <f t="shared" si="16"/>
        <v>0</v>
      </c>
      <c r="W42" s="4">
        <f>G42*0.8</f>
        <v>82.304000000000002</v>
      </c>
      <c r="Y42" s="3">
        <f t="shared" si="36"/>
        <v>100.5042</v>
      </c>
      <c r="Z42" s="3">
        <f t="shared" si="37"/>
        <v>0</v>
      </c>
      <c r="AA42" s="1">
        <f t="shared" si="38"/>
        <v>0</v>
      </c>
      <c r="AB42" s="1">
        <f t="shared" si="39"/>
        <v>393.0016</v>
      </c>
      <c r="AC42" s="2">
        <f t="shared" si="32"/>
        <v>97.489073999999988</v>
      </c>
      <c r="AD42" s="1">
        <f t="shared" si="65"/>
        <v>0</v>
      </c>
      <c r="AE42" s="3">
        <f t="shared" si="75"/>
        <v>0</v>
      </c>
      <c r="AF42" s="4">
        <f>AB42*0.95</f>
        <v>373.35151999999999</v>
      </c>
      <c r="AG42" s="2">
        <f t="shared" si="22"/>
        <v>94.473947999999993</v>
      </c>
      <c r="AH42" s="1">
        <f t="shared" si="67"/>
        <v>0</v>
      </c>
      <c r="AI42" s="3">
        <f t="shared" si="76"/>
        <v>0</v>
      </c>
      <c r="AJ42" s="4">
        <f>AB42*0.9</f>
        <v>353.70143999999999</v>
      </c>
      <c r="AK42" s="2">
        <f t="shared" si="24"/>
        <v>91.458821999999998</v>
      </c>
      <c r="AL42" s="1">
        <f t="shared" si="69"/>
        <v>0</v>
      </c>
      <c r="AM42" s="3">
        <f t="shared" si="77"/>
        <v>0</v>
      </c>
      <c r="AN42" s="4">
        <f>AB42*0.85</f>
        <v>334.05135999999999</v>
      </c>
      <c r="AO42" s="2">
        <f t="shared" si="26"/>
        <v>91.458821999999998</v>
      </c>
      <c r="AP42" s="1">
        <f t="shared" si="71"/>
        <v>0</v>
      </c>
      <c r="AQ42" s="3">
        <f t="shared" si="78"/>
        <v>0</v>
      </c>
      <c r="AR42" s="4">
        <f>AB42*0.8</f>
        <v>314.40128000000004</v>
      </c>
      <c r="AT42" s="51">
        <f t="shared" si="28"/>
        <v>3820</v>
      </c>
      <c r="AU42" s="51">
        <f t="shared" ref="AU42:BT42" si="80">AT42</f>
        <v>3820</v>
      </c>
      <c r="AV42" s="51">
        <f t="shared" si="80"/>
        <v>3820</v>
      </c>
      <c r="AW42" s="51">
        <f t="shared" si="80"/>
        <v>3820</v>
      </c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</row>
    <row r="43" spans="1:72" ht="38.25" x14ac:dyDescent="0.25">
      <c r="A43" s="6">
        <f t="shared" si="30"/>
        <v>35</v>
      </c>
      <c r="B43" s="22" t="s">
        <v>40</v>
      </c>
      <c r="C43" s="52">
        <v>3947.5</v>
      </c>
      <c r="D43" s="47">
        <v>23.86</v>
      </c>
      <c r="E43" s="5">
        <v>0.13500000000000001</v>
      </c>
      <c r="F43" s="1">
        <v>0.72</v>
      </c>
      <c r="G43" s="25">
        <v>0.61</v>
      </c>
      <c r="H43" s="2">
        <f t="shared" si="31"/>
        <v>23.144199999999998</v>
      </c>
      <c r="I43" s="1">
        <f t="shared" si="31"/>
        <v>0.13095000000000001</v>
      </c>
      <c r="J43" s="3">
        <f t="shared" si="31"/>
        <v>0.69839999999999991</v>
      </c>
      <c r="K43" s="4">
        <f t="shared" si="31"/>
        <v>0.5917</v>
      </c>
      <c r="L43" s="2">
        <f t="shared" si="14"/>
        <v>22.4284</v>
      </c>
      <c r="M43" s="1">
        <f t="shared" si="14"/>
        <v>0.12690000000000001</v>
      </c>
      <c r="N43" s="3">
        <f t="shared" si="14"/>
        <v>0.67679999999999996</v>
      </c>
      <c r="O43" s="4">
        <f t="shared" si="14"/>
        <v>0.57339999999999991</v>
      </c>
      <c r="P43" s="2">
        <f t="shared" si="15"/>
        <v>21.712600000000002</v>
      </c>
      <c r="Q43" s="1">
        <f t="shared" si="15"/>
        <v>0.12285000000000001</v>
      </c>
      <c r="R43" s="3">
        <f t="shared" si="15"/>
        <v>0.6552</v>
      </c>
      <c r="S43" s="4">
        <f t="shared" si="15"/>
        <v>0.55510000000000004</v>
      </c>
      <c r="T43" s="2">
        <f t="shared" si="16"/>
        <v>21.712600000000002</v>
      </c>
      <c r="U43" s="1">
        <f t="shared" si="16"/>
        <v>0.12285000000000001</v>
      </c>
      <c r="V43" s="3">
        <f t="shared" si="16"/>
        <v>0.6552</v>
      </c>
      <c r="W43" s="4">
        <f t="shared" si="16"/>
        <v>0.55510000000000004</v>
      </c>
      <c r="Y43" s="3">
        <f t="shared" si="36"/>
        <v>94.187349999999995</v>
      </c>
      <c r="Z43" s="3">
        <f t="shared" si="37"/>
        <v>532.91250000000002</v>
      </c>
      <c r="AA43" s="1">
        <f t="shared" si="38"/>
        <v>2.8421999999999996</v>
      </c>
      <c r="AB43" s="1">
        <f t="shared" si="39"/>
        <v>2.407975</v>
      </c>
      <c r="AC43" s="2">
        <f t="shared" si="32"/>
        <v>91.361729499999996</v>
      </c>
      <c r="AD43" s="1">
        <f t="shared" si="65"/>
        <v>516.92512499999998</v>
      </c>
      <c r="AE43" s="3">
        <f t="shared" si="75"/>
        <v>2.7569339999999993</v>
      </c>
      <c r="AF43" s="4">
        <f t="shared" ref="AF43:AF106" si="81">AB43*0.97</f>
        <v>2.33573575</v>
      </c>
      <c r="AG43" s="2">
        <f t="shared" si="22"/>
        <v>88.536108999999996</v>
      </c>
      <c r="AH43" s="1">
        <f t="shared" si="67"/>
        <v>500.93774999999999</v>
      </c>
      <c r="AI43" s="3">
        <f t="shared" si="76"/>
        <v>2.6716679999999995</v>
      </c>
      <c r="AJ43" s="4">
        <f t="shared" ref="AJ43:AJ106" si="82">AB43*0.94</f>
        <v>2.2634965</v>
      </c>
      <c r="AK43" s="2">
        <f t="shared" si="24"/>
        <v>85.710488499999997</v>
      </c>
      <c r="AL43" s="1">
        <f t="shared" si="69"/>
        <v>484.95037500000007</v>
      </c>
      <c r="AM43" s="3">
        <f t="shared" si="77"/>
        <v>2.5864019999999996</v>
      </c>
      <c r="AN43" s="4">
        <f t="shared" ref="AN43:AN106" si="83">AB43*0.91</f>
        <v>2.19125725</v>
      </c>
      <c r="AO43" s="2">
        <f t="shared" si="26"/>
        <v>85.710488499999997</v>
      </c>
      <c r="AP43" s="1">
        <f t="shared" si="71"/>
        <v>484.95037500000007</v>
      </c>
      <c r="AQ43" s="3">
        <f t="shared" si="78"/>
        <v>2.5864019999999996</v>
      </c>
      <c r="AR43" s="4">
        <f t="shared" ref="AR43:AR106" si="84">AN43</f>
        <v>2.19125725</v>
      </c>
      <c r="AT43" s="51">
        <f t="shared" si="28"/>
        <v>3947.5</v>
      </c>
      <c r="AU43" s="51">
        <f t="shared" ref="AU43:BT43" si="85">AT43</f>
        <v>3947.5</v>
      </c>
      <c r="AV43" s="51">
        <f t="shared" si="85"/>
        <v>3947.5</v>
      </c>
      <c r="AW43" s="51">
        <f t="shared" si="85"/>
        <v>3947.5</v>
      </c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</row>
    <row r="44" spans="1:72" ht="38.25" x14ac:dyDescent="0.25">
      <c r="A44" s="6">
        <f t="shared" si="30"/>
        <v>36</v>
      </c>
      <c r="B44" s="22" t="s">
        <v>41</v>
      </c>
      <c r="C44" s="52">
        <v>2650.2</v>
      </c>
      <c r="D44" s="47">
        <v>13.73</v>
      </c>
      <c r="E44" s="5">
        <v>0.16</v>
      </c>
      <c r="F44" s="1">
        <v>2.23</v>
      </c>
      <c r="G44" s="25">
        <v>12.41</v>
      </c>
      <c r="H44" s="2">
        <f t="shared" si="31"/>
        <v>13.318099999999999</v>
      </c>
      <c r="I44" s="1">
        <f t="shared" si="31"/>
        <v>0.1552</v>
      </c>
      <c r="J44" s="3">
        <f t="shared" si="31"/>
        <v>2.1631</v>
      </c>
      <c r="K44" s="4">
        <f t="shared" si="31"/>
        <v>12.037699999999999</v>
      </c>
      <c r="L44" s="2">
        <f t="shared" si="14"/>
        <v>12.9062</v>
      </c>
      <c r="M44" s="1">
        <f t="shared" si="14"/>
        <v>0.15040000000000001</v>
      </c>
      <c r="N44" s="3">
        <f t="shared" si="14"/>
        <v>2.0962000000000001</v>
      </c>
      <c r="O44" s="4">
        <f t="shared" si="14"/>
        <v>11.6654</v>
      </c>
      <c r="P44" s="2">
        <f t="shared" si="15"/>
        <v>12.494300000000001</v>
      </c>
      <c r="Q44" s="1">
        <f t="shared" si="15"/>
        <v>0.14560000000000001</v>
      </c>
      <c r="R44" s="3">
        <f t="shared" si="15"/>
        <v>2.0293000000000001</v>
      </c>
      <c r="S44" s="4">
        <f t="shared" si="15"/>
        <v>11.293100000000001</v>
      </c>
      <c r="T44" s="2">
        <f t="shared" si="16"/>
        <v>12.494300000000001</v>
      </c>
      <c r="U44" s="1">
        <f t="shared" si="16"/>
        <v>0.14560000000000001</v>
      </c>
      <c r="V44" s="3">
        <f t="shared" si="16"/>
        <v>2.0293000000000001</v>
      </c>
      <c r="W44" s="4">
        <f t="shared" si="16"/>
        <v>11.293100000000001</v>
      </c>
      <c r="Y44" s="3">
        <f t="shared" si="36"/>
        <v>36.387245999999998</v>
      </c>
      <c r="Z44" s="3">
        <f t="shared" si="37"/>
        <v>424.03199999999998</v>
      </c>
      <c r="AA44" s="1">
        <f t="shared" si="38"/>
        <v>5.9099459999999997</v>
      </c>
      <c r="AB44" s="1">
        <f t="shared" si="39"/>
        <v>32.888981999999999</v>
      </c>
      <c r="AC44" s="2">
        <f t="shared" si="32"/>
        <v>35.295628619999995</v>
      </c>
      <c r="AD44" s="1">
        <f t="shared" si="65"/>
        <v>411.31103999999999</v>
      </c>
      <c r="AE44" s="3">
        <f t="shared" si="75"/>
        <v>5.7326476199999998</v>
      </c>
      <c r="AF44" s="4">
        <f t="shared" si="81"/>
        <v>31.902312539999997</v>
      </c>
      <c r="AG44" s="2">
        <f t="shared" si="22"/>
        <v>34.204011239999993</v>
      </c>
      <c r="AH44" s="1">
        <f t="shared" si="67"/>
        <v>398.59007999999994</v>
      </c>
      <c r="AI44" s="3">
        <f t="shared" si="76"/>
        <v>5.5553492399999991</v>
      </c>
      <c r="AJ44" s="4">
        <f t="shared" si="82"/>
        <v>30.915643079999995</v>
      </c>
      <c r="AK44" s="2">
        <f t="shared" si="24"/>
        <v>33.112393859999997</v>
      </c>
      <c r="AL44" s="1">
        <f t="shared" si="69"/>
        <v>385.86912000000001</v>
      </c>
      <c r="AM44" s="3">
        <f t="shared" si="77"/>
        <v>5.3780508600000001</v>
      </c>
      <c r="AN44" s="4">
        <f t="shared" si="83"/>
        <v>29.928973620000001</v>
      </c>
      <c r="AO44" s="2">
        <f t="shared" si="26"/>
        <v>33.112393859999997</v>
      </c>
      <c r="AP44" s="1">
        <f t="shared" si="71"/>
        <v>385.86912000000001</v>
      </c>
      <c r="AQ44" s="3">
        <f t="shared" si="78"/>
        <v>5.3780508600000001</v>
      </c>
      <c r="AR44" s="4">
        <f t="shared" si="84"/>
        <v>29.928973620000001</v>
      </c>
      <c r="AT44" s="51">
        <f t="shared" si="28"/>
        <v>2650.2</v>
      </c>
      <c r="AU44" s="51">
        <f t="shared" ref="AU44:BT44" si="86">AT44</f>
        <v>2650.2</v>
      </c>
      <c r="AV44" s="51">
        <f t="shared" si="86"/>
        <v>2650.2</v>
      </c>
      <c r="AW44" s="51">
        <f t="shared" si="86"/>
        <v>2650.2</v>
      </c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</row>
    <row r="45" spans="1:72" ht="38.25" x14ac:dyDescent="0.25">
      <c r="A45" s="6">
        <f t="shared" si="30"/>
        <v>37</v>
      </c>
      <c r="B45" s="22" t="s">
        <v>42</v>
      </c>
      <c r="C45" s="52">
        <v>5428.8</v>
      </c>
      <c r="D45" s="47">
        <v>21.2</v>
      </c>
      <c r="E45" s="5">
        <v>0.26200000000000001</v>
      </c>
      <c r="F45" s="1">
        <v>1.68</v>
      </c>
      <c r="G45" s="25">
        <v>4.26</v>
      </c>
      <c r="H45" s="2">
        <f t="shared" si="31"/>
        <v>20.564</v>
      </c>
      <c r="I45" s="1">
        <f t="shared" si="31"/>
        <v>0.25413999999999998</v>
      </c>
      <c r="J45" s="3">
        <f t="shared" si="31"/>
        <v>1.6295999999999999</v>
      </c>
      <c r="K45" s="4">
        <f t="shared" si="31"/>
        <v>4.1322000000000001</v>
      </c>
      <c r="L45" s="2">
        <f t="shared" si="14"/>
        <v>19.927999999999997</v>
      </c>
      <c r="M45" s="1">
        <f t="shared" si="14"/>
        <v>0.24628</v>
      </c>
      <c r="N45" s="3">
        <f t="shared" si="14"/>
        <v>1.5791999999999999</v>
      </c>
      <c r="O45" s="4">
        <f t="shared" si="14"/>
        <v>4.0043999999999995</v>
      </c>
      <c r="P45" s="2">
        <f t="shared" si="15"/>
        <v>19.292000000000002</v>
      </c>
      <c r="Q45" s="1">
        <f t="shared" si="15"/>
        <v>0.23842000000000002</v>
      </c>
      <c r="R45" s="3">
        <f t="shared" si="15"/>
        <v>1.5287999999999999</v>
      </c>
      <c r="S45" s="4">
        <f t="shared" si="15"/>
        <v>3.8765999999999998</v>
      </c>
      <c r="T45" s="2">
        <f t="shared" si="16"/>
        <v>19.292000000000002</v>
      </c>
      <c r="U45" s="1">
        <f t="shared" si="16"/>
        <v>0.23842000000000002</v>
      </c>
      <c r="V45" s="3">
        <f t="shared" si="16"/>
        <v>1.5287999999999999</v>
      </c>
      <c r="W45" s="4">
        <f t="shared" si="16"/>
        <v>3.8765999999999998</v>
      </c>
      <c r="Y45" s="3">
        <f t="shared" si="36"/>
        <v>115.09056</v>
      </c>
      <c r="Z45" s="3">
        <f t="shared" si="37"/>
        <v>1422.3456000000001</v>
      </c>
      <c r="AA45" s="1">
        <f t="shared" si="38"/>
        <v>9.1203839999999996</v>
      </c>
      <c r="AB45" s="1">
        <f t="shared" si="39"/>
        <v>23.126687999999998</v>
      </c>
      <c r="AC45" s="2">
        <f t="shared" si="32"/>
        <v>111.63784319999999</v>
      </c>
      <c r="AD45" s="1">
        <f t="shared" si="65"/>
        <v>1379.6752320000001</v>
      </c>
      <c r="AE45" s="3">
        <f t="shared" si="75"/>
        <v>8.8467724799999985</v>
      </c>
      <c r="AF45" s="4">
        <f t="shared" si="81"/>
        <v>22.432887359999999</v>
      </c>
      <c r="AG45" s="2">
        <f t="shared" si="22"/>
        <v>108.18512639999999</v>
      </c>
      <c r="AH45" s="1">
        <f t="shared" si="67"/>
        <v>1337.004864</v>
      </c>
      <c r="AI45" s="3">
        <f t="shared" si="76"/>
        <v>8.5731609599999992</v>
      </c>
      <c r="AJ45" s="4">
        <f t="shared" si="82"/>
        <v>21.739086719999996</v>
      </c>
      <c r="AK45" s="2">
        <f t="shared" si="24"/>
        <v>104.7324096</v>
      </c>
      <c r="AL45" s="1">
        <f t="shared" si="69"/>
        <v>1294.3344960000002</v>
      </c>
      <c r="AM45" s="3">
        <f t="shared" si="77"/>
        <v>8.2995494399999998</v>
      </c>
      <c r="AN45" s="4">
        <f t="shared" si="83"/>
        <v>21.04528608</v>
      </c>
      <c r="AO45" s="2">
        <f t="shared" si="26"/>
        <v>104.7324096</v>
      </c>
      <c r="AP45" s="1">
        <f t="shared" si="71"/>
        <v>1294.3344960000002</v>
      </c>
      <c r="AQ45" s="3">
        <f t="shared" si="78"/>
        <v>8.2995494399999998</v>
      </c>
      <c r="AR45" s="4">
        <f t="shared" si="84"/>
        <v>21.04528608</v>
      </c>
      <c r="AT45" s="51">
        <f t="shared" si="28"/>
        <v>5428.8</v>
      </c>
      <c r="AU45" s="51">
        <f t="shared" ref="AU45:BT45" si="87">AT45</f>
        <v>5428.8</v>
      </c>
      <c r="AV45" s="51">
        <f t="shared" si="87"/>
        <v>5428.8</v>
      </c>
      <c r="AW45" s="51">
        <f t="shared" si="87"/>
        <v>5428.8</v>
      </c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</row>
    <row r="46" spans="1:72" ht="38.25" x14ac:dyDescent="0.25">
      <c r="A46" s="6">
        <f t="shared" si="30"/>
        <v>38</v>
      </c>
      <c r="B46" s="22" t="s">
        <v>43</v>
      </c>
      <c r="C46" s="52">
        <v>1873.4</v>
      </c>
      <c r="D46" s="47">
        <v>40.57</v>
      </c>
      <c r="E46" s="5">
        <v>0.42799999999999999</v>
      </c>
      <c r="F46" s="1">
        <v>1.07</v>
      </c>
      <c r="G46" s="25">
        <v>0</v>
      </c>
      <c r="H46" s="2">
        <f t="shared" si="31"/>
        <v>39.352899999999998</v>
      </c>
      <c r="I46" s="1">
        <f t="shared" si="31"/>
        <v>0.41515999999999997</v>
      </c>
      <c r="J46" s="3">
        <f t="shared" si="31"/>
        <v>1.0379</v>
      </c>
      <c r="K46" s="4">
        <f t="shared" si="31"/>
        <v>0</v>
      </c>
      <c r="L46" s="2">
        <f t="shared" si="14"/>
        <v>38.135799999999996</v>
      </c>
      <c r="M46" s="1">
        <f t="shared" si="14"/>
        <v>0.40231999999999996</v>
      </c>
      <c r="N46" s="3">
        <f t="shared" si="14"/>
        <v>1.0058</v>
      </c>
      <c r="O46" s="4">
        <f t="shared" si="14"/>
        <v>0</v>
      </c>
      <c r="P46" s="2">
        <f t="shared" si="15"/>
        <v>36.918700000000001</v>
      </c>
      <c r="Q46" s="1">
        <f t="shared" si="15"/>
        <v>0.38947999999999999</v>
      </c>
      <c r="R46" s="3">
        <f t="shared" si="15"/>
        <v>0.97370000000000012</v>
      </c>
      <c r="S46" s="4">
        <f t="shared" si="15"/>
        <v>0</v>
      </c>
      <c r="T46" s="2">
        <f t="shared" si="16"/>
        <v>36.918700000000001</v>
      </c>
      <c r="U46" s="1">
        <f t="shared" si="16"/>
        <v>0.38947999999999999</v>
      </c>
      <c r="V46" s="3">
        <f t="shared" si="16"/>
        <v>0.97370000000000012</v>
      </c>
      <c r="W46" s="4">
        <f t="shared" si="16"/>
        <v>0</v>
      </c>
      <c r="Y46" s="3">
        <f t="shared" si="36"/>
        <v>76.003838000000002</v>
      </c>
      <c r="Z46" s="3">
        <f t="shared" si="37"/>
        <v>801.8152</v>
      </c>
      <c r="AA46" s="1">
        <f t="shared" si="38"/>
        <v>2.0045380000000002</v>
      </c>
      <c r="AB46" s="1">
        <f t="shared" si="39"/>
        <v>0</v>
      </c>
      <c r="AC46" s="2">
        <f t="shared" si="32"/>
        <v>73.723722859999995</v>
      </c>
      <c r="AD46" s="1">
        <f t="shared" si="65"/>
        <v>777.76074399999993</v>
      </c>
      <c r="AE46" s="3">
        <f t="shared" si="75"/>
        <v>1.9444018600000001</v>
      </c>
      <c r="AF46" s="4">
        <f t="shared" si="81"/>
        <v>0</v>
      </c>
      <c r="AG46" s="2">
        <f t="shared" si="22"/>
        <v>71.443607720000003</v>
      </c>
      <c r="AH46" s="1">
        <f t="shared" si="67"/>
        <v>753.70628799999997</v>
      </c>
      <c r="AI46" s="3">
        <f t="shared" si="76"/>
        <v>1.8842657200000001</v>
      </c>
      <c r="AJ46" s="4">
        <f t="shared" si="82"/>
        <v>0</v>
      </c>
      <c r="AK46" s="2">
        <f t="shared" si="24"/>
        <v>69.16349258000001</v>
      </c>
      <c r="AL46" s="1">
        <f t="shared" si="69"/>
        <v>729.65183200000001</v>
      </c>
      <c r="AM46" s="3">
        <f t="shared" si="77"/>
        <v>1.8241295800000001</v>
      </c>
      <c r="AN46" s="4">
        <f t="shared" si="83"/>
        <v>0</v>
      </c>
      <c r="AO46" s="2">
        <f t="shared" si="26"/>
        <v>69.16349258000001</v>
      </c>
      <c r="AP46" s="1">
        <f t="shared" si="71"/>
        <v>729.65183200000001</v>
      </c>
      <c r="AQ46" s="3">
        <f t="shared" si="78"/>
        <v>1.8241295800000001</v>
      </c>
      <c r="AR46" s="4">
        <f t="shared" si="84"/>
        <v>0</v>
      </c>
      <c r="AT46" s="51">
        <f t="shared" si="28"/>
        <v>1873.4</v>
      </c>
      <c r="AU46" s="51">
        <f t="shared" ref="AU46:BT46" si="88">AT46</f>
        <v>1873.4</v>
      </c>
      <c r="AV46" s="51">
        <f t="shared" si="88"/>
        <v>1873.4</v>
      </c>
      <c r="AW46" s="51">
        <f t="shared" si="88"/>
        <v>1873.4</v>
      </c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</row>
    <row r="47" spans="1:72" ht="38.25" x14ac:dyDescent="0.25">
      <c r="A47" s="6">
        <f t="shared" si="30"/>
        <v>39</v>
      </c>
      <c r="B47" s="22" t="s">
        <v>44</v>
      </c>
      <c r="C47" s="52">
        <v>1936.4</v>
      </c>
      <c r="D47" s="47">
        <v>46.43</v>
      </c>
      <c r="E47" s="5">
        <v>0</v>
      </c>
      <c r="F47" s="1">
        <v>0</v>
      </c>
      <c r="G47" s="25">
        <v>16.47</v>
      </c>
      <c r="H47" s="2">
        <f t="shared" si="31"/>
        <v>45.037099999999995</v>
      </c>
      <c r="I47" s="1">
        <f t="shared" si="31"/>
        <v>0</v>
      </c>
      <c r="J47" s="3">
        <f t="shared" si="31"/>
        <v>0</v>
      </c>
      <c r="K47" s="4">
        <f t="shared" si="31"/>
        <v>15.975899999999999</v>
      </c>
      <c r="L47" s="2">
        <f t="shared" si="14"/>
        <v>43.644199999999998</v>
      </c>
      <c r="M47" s="1">
        <f t="shared" si="14"/>
        <v>0</v>
      </c>
      <c r="N47" s="3">
        <f t="shared" si="14"/>
        <v>0</v>
      </c>
      <c r="O47" s="4">
        <f t="shared" si="14"/>
        <v>15.481799999999998</v>
      </c>
      <c r="P47" s="2">
        <f t="shared" si="15"/>
        <v>42.251300000000001</v>
      </c>
      <c r="Q47" s="1">
        <f t="shared" si="15"/>
        <v>0</v>
      </c>
      <c r="R47" s="3">
        <f t="shared" si="15"/>
        <v>0</v>
      </c>
      <c r="S47" s="4">
        <f t="shared" si="15"/>
        <v>14.9877</v>
      </c>
      <c r="T47" s="2">
        <f t="shared" si="16"/>
        <v>42.251300000000001</v>
      </c>
      <c r="U47" s="1">
        <f t="shared" si="16"/>
        <v>0</v>
      </c>
      <c r="V47" s="3">
        <f t="shared" si="16"/>
        <v>0</v>
      </c>
      <c r="W47" s="4">
        <f t="shared" si="16"/>
        <v>14.9877</v>
      </c>
      <c r="Y47" s="3">
        <f t="shared" si="36"/>
        <v>89.907052000000007</v>
      </c>
      <c r="Z47" s="3">
        <f t="shared" si="37"/>
        <v>0</v>
      </c>
      <c r="AA47" s="1">
        <f t="shared" si="38"/>
        <v>0</v>
      </c>
      <c r="AB47" s="1">
        <f t="shared" si="39"/>
        <v>31.892507999999999</v>
      </c>
      <c r="AC47" s="2">
        <f t="shared" si="32"/>
        <v>87.209840440000008</v>
      </c>
      <c r="AD47" s="1">
        <f t="shared" si="65"/>
        <v>0</v>
      </c>
      <c r="AE47" s="3">
        <f t="shared" si="75"/>
        <v>0</v>
      </c>
      <c r="AF47" s="4">
        <f t="shared" si="81"/>
        <v>30.935732759999997</v>
      </c>
      <c r="AG47" s="2">
        <f t="shared" si="22"/>
        <v>84.512628880000008</v>
      </c>
      <c r="AH47" s="1">
        <f t="shared" si="67"/>
        <v>0</v>
      </c>
      <c r="AI47" s="3">
        <f t="shared" si="76"/>
        <v>0</v>
      </c>
      <c r="AJ47" s="4">
        <f t="shared" si="82"/>
        <v>29.978957519999998</v>
      </c>
      <c r="AK47" s="2">
        <f t="shared" si="24"/>
        <v>81.815417320000009</v>
      </c>
      <c r="AL47" s="1">
        <f t="shared" si="69"/>
        <v>0</v>
      </c>
      <c r="AM47" s="3">
        <f t="shared" si="77"/>
        <v>0</v>
      </c>
      <c r="AN47" s="4">
        <f t="shared" si="83"/>
        <v>29.022182279999999</v>
      </c>
      <c r="AO47" s="2">
        <f t="shared" si="26"/>
        <v>81.815417320000009</v>
      </c>
      <c r="AP47" s="1">
        <f t="shared" si="71"/>
        <v>0</v>
      </c>
      <c r="AQ47" s="3">
        <f t="shared" si="78"/>
        <v>0</v>
      </c>
      <c r="AR47" s="4">
        <f t="shared" si="84"/>
        <v>29.022182279999999</v>
      </c>
      <c r="AT47" s="51">
        <f t="shared" si="28"/>
        <v>1936.4</v>
      </c>
      <c r="AU47" s="51">
        <f t="shared" ref="AU47:BT47" si="89">AT47</f>
        <v>1936.4</v>
      </c>
      <c r="AV47" s="51">
        <f t="shared" si="89"/>
        <v>1936.4</v>
      </c>
      <c r="AW47" s="51">
        <f t="shared" si="89"/>
        <v>1936.4</v>
      </c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</row>
    <row r="48" spans="1:72" ht="38.25" x14ac:dyDescent="0.25">
      <c r="A48" s="6">
        <f t="shared" si="30"/>
        <v>40</v>
      </c>
      <c r="B48" s="22" t="s">
        <v>45</v>
      </c>
      <c r="C48" s="52">
        <v>4306.6000000000004</v>
      </c>
      <c r="D48" s="47">
        <v>35.67</v>
      </c>
      <c r="E48" s="5">
        <v>0.219</v>
      </c>
      <c r="F48" s="1">
        <v>1.9</v>
      </c>
      <c r="G48" s="25">
        <v>0.56000000000000005</v>
      </c>
      <c r="H48" s="2">
        <f t="shared" si="31"/>
        <v>34.599899999999998</v>
      </c>
      <c r="I48" s="1">
        <f t="shared" si="31"/>
        <v>0.21243000000000001</v>
      </c>
      <c r="J48" s="3">
        <f t="shared" si="31"/>
        <v>1.843</v>
      </c>
      <c r="K48" s="4">
        <f t="shared" si="31"/>
        <v>0.54320000000000002</v>
      </c>
      <c r="L48" s="2">
        <f t="shared" si="14"/>
        <v>33.529800000000002</v>
      </c>
      <c r="M48" s="1">
        <f t="shared" si="14"/>
        <v>0.20585999999999999</v>
      </c>
      <c r="N48" s="3">
        <f t="shared" si="14"/>
        <v>1.7859999999999998</v>
      </c>
      <c r="O48" s="4">
        <f t="shared" si="14"/>
        <v>0.52639999999999998</v>
      </c>
      <c r="P48" s="2">
        <f t="shared" si="15"/>
        <v>32.459700000000005</v>
      </c>
      <c r="Q48" s="1">
        <f t="shared" si="15"/>
        <v>0.19928999999999999</v>
      </c>
      <c r="R48" s="3">
        <f t="shared" si="15"/>
        <v>1.7289999999999999</v>
      </c>
      <c r="S48" s="4">
        <f t="shared" si="15"/>
        <v>0.50960000000000005</v>
      </c>
      <c r="T48" s="2">
        <f t="shared" si="16"/>
        <v>32.459700000000005</v>
      </c>
      <c r="U48" s="1">
        <f t="shared" si="16"/>
        <v>0.19928999999999999</v>
      </c>
      <c r="V48" s="3">
        <f t="shared" si="16"/>
        <v>1.7289999999999999</v>
      </c>
      <c r="W48" s="4">
        <f t="shared" si="16"/>
        <v>0.50960000000000005</v>
      </c>
      <c r="Y48" s="3">
        <f t="shared" si="36"/>
        <v>153.61642200000003</v>
      </c>
      <c r="Z48" s="3">
        <f t="shared" si="37"/>
        <v>943.14540000000011</v>
      </c>
      <c r="AA48" s="1">
        <f t="shared" si="38"/>
        <v>8.1825399999999995</v>
      </c>
      <c r="AB48" s="1">
        <f t="shared" si="39"/>
        <v>2.4116960000000005</v>
      </c>
      <c r="AC48" s="2">
        <f t="shared" si="32"/>
        <v>149.00792934000003</v>
      </c>
      <c r="AD48" s="1">
        <f t="shared" si="65"/>
        <v>914.85103800000013</v>
      </c>
      <c r="AE48" s="3">
        <f t="shared" si="75"/>
        <v>7.9370637999999989</v>
      </c>
      <c r="AF48" s="4">
        <f t="shared" si="81"/>
        <v>2.3393451200000004</v>
      </c>
      <c r="AG48" s="2">
        <f t="shared" si="22"/>
        <v>144.39943668000001</v>
      </c>
      <c r="AH48" s="1">
        <f t="shared" si="67"/>
        <v>886.55667600000004</v>
      </c>
      <c r="AI48" s="3">
        <f t="shared" si="76"/>
        <v>7.6915875999999992</v>
      </c>
      <c r="AJ48" s="4">
        <f t="shared" si="82"/>
        <v>2.2669942400000003</v>
      </c>
      <c r="AK48" s="2">
        <f t="shared" si="24"/>
        <v>139.79094402000004</v>
      </c>
      <c r="AL48" s="1">
        <f t="shared" si="69"/>
        <v>858.26231400000017</v>
      </c>
      <c r="AM48" s="3">
        <f t="shared" si="77"/>
        <v>7.4461113999999995</v>
      </c>
      <c r="AN48" s="4">
        <f t="shared" si="83"/>
        <v>2.1946433600000006</v>
      </c>
      <c r="AO48" s="2">
        <f t="shared" si="26"/>
        <v>139.79094402000004</v>
      </c>
      <c r="AP48" s="1">
        <f t="shared" si="71"/>
        <v>858.26231400000017</v>
      </c>
      <c r="AQ48" s="3">
        <f t="shared" si="78"/>
        <v>7.4461113999999995</v>
      </c>
      <c r="AR48" s="4">
        <f t="shared" si="84"/>
        <v>2.1946433600000006</v>
      </c>
      <c r="AT48" s="51">
        <f t="shared" si="28"/>
        <v>4306.6000000000004</v>
      </c>
      <c r="AU48" s="51">
        <f t="shared" ref="AU48:BT48" si="90">AT48</f>
        <v>4306.6000000000004</v>
      </c>
      <c r="AV48" s="51">
        <f t="shared" si="90"/>
        <v>4306.6000000000004</v>
      </c>
      <c r="AW48" s="51">
        <f t="shared" si="90"/>
        <v>4306.6000000000004</v>
      </c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</row>
    <row r="49" spans="1:72" ht="38.25" x14ac:dyDescent="0.25">
      <c r="A49" s="6">
        <f t="shared" si="30"/>
        <v>41</v>
      </c>
      <c r="B49" s="22" t="s">
        <v>46</v>
      </c>
      <c r="C49" s="52">
        <v>1352.5</v>
      </c>
      <c r="D49" s="47">
        <v>44.95</v>
      </c>
      <c r="E49" s="5">
        <v>0.217</v>
      </c>
      <c r="F49" s="1">
        <v>0.96</v>
      </c>
      <c r="G49" s="25">
        <v>0</v>
      </c>
      <c r="H49" s="2">
        <f t="shared" si="31"/>
        <v>43.601500000000001</v>
      </c>
      <c r="I49" s="1">
        <f t="shared" si="31"/>
        <v>0.21048999999999998</v>
      </c>
      <c r="J49" s="3">
        <f t="shared" si="31"/>
        <v>0.93119999999999992</v>
      </c>
      <c r="K49" s="4">
        <f t="shared" si="31"/>
        <v>0</v>
      </c>
      <c r="L49" s="2">
        <f t="shared" si="14"/>
        <v>42.253</v>
      </c>
      <c r="M49" s="1">
        <f t="shared" si="14"/>
        <v>0.20397999999999999</v>
      </c>
      <c r="N49" s="3">
        <f t="shared" si="14"/>
        <v>0.90239999999999987</v>
      </c>
      <c r="O49" s="4">
        <f t="shared" si="14"/>
        <v>0</v>
      </c>
      <c r="P49" s="2">
        <f t="shared" si="15"/>
        <v>40.904500000000006</v>
      </c>
      <c r="Q49" s="1">
        <f t="shared" si="15"/>
        <v>0.19747000000000001</v>
      </c>
      <c r="R49" s="3">
        <f t="shared" si="15"/>
        <v>0.87360000000000004</v>
      </c>
      <c r="S49" s="4">
        <f t="shared" si="15"/>
        <v>0</v>
      </c>
      <c r="T49" s="2">
        <f t="shared" si="16"/>
        <v>40.904500000000006</v>
      </c>
      <c r="U49" s="1">
        <f t="shared" si="16"/>
        <v>0.19747000000000001</v>
      </c>
      <c r="V49" s="3">
        <f t="shared" si="16"/>
        <v>0.87360000000000004</v>
      </c>
      <c r="W49" s="4">
        <f t="shared" si="16"/>
        <v>0</v>
      </c>
      <c r="Y49" s="3">
        <f t="shared" si="36"/>
        <v>60.794875000000005</v>
      </c>
      <c r="Z49" s="3">
        <f t="shared" si="37"/>
        <v>293.49250000000001</v>
      </c>
      <c r="AA49" s="1">
        <f t="shared" si="38"/>
        <v>1.2983999999999998</v>
      </c>
      <c r="AB49" s="1">
        <f t="shared" si="39"/>
        <v>0</v>
      </c>
      <c r="AC49" s="2">
        <f t="shared" si="32"/>
        <v>58.971028750000002</v>
      </c>
      <c r="AD49" s="1">
        <f t="shared" si="65"/>
        <v>284.687725</v>
      </c>
      <c r="AE49" s="3">
        <f t="shared" si="75"/>
        <v>1.2594479999999997</v>
      </c>
      <c r="AF49" s="4">
        <f t="shared" si="81"/>
        <v>0</v>
      </c>
      <c r="AG49" s="2">
        <f t="shared" si="22"/>
        <v>57.1471825</v>
      </c>
      <c r="AH49" s="1">
        <f t="shared" si="67"/>
        <v>275.88294999999999</v>
      </c>
      <c r="AI49" s="3">
        <f t="shared" si="76"/>
        <v>1.2204959999999998</v>
      </c>
      <c r="AJ49" s="4">
        <f t="shared" si="82"/>
        <v>0</v>
      </c>
      <c r="AK49" s="2">
        <f t="shared" si="24"/>
        <v>55.323336250000004</v>
      </c>
      <c r="AL49" s="1">
        <f t="shared" si="69"/>
        <v>267.07817499999999</v>
      </c>
      <c r="AM49" s="3">
        <f t="shared" si="77"/>
        <v>1.1815439999999999</v>
      </c>
      <c r="AN49" s="4">
        <f t="shared" si="83"/>
        <v>0</v>
      </c>
      <c r="AO49" s="2">
        <f t="shared" si="26"/>
        <v>55.323336250000004</v>
      </c>
      <c r="AP49" s="1">
        <f t="shared" si="71"/>
        <v>267.07817499999999</v>
      </c>
      <c r="AQ49" s="3">
        <f t="shared" si="78"/>
        <v>1.1815439999999999</v>
      </c>
      <c r="AR49" s="4">
        <f t="shared" si="84"/>
        <v>0</v>
      </c>
      <c r="AT49" s="51">
        <f t="shared" si="28"/>
        <v>1352.5</v>
      </c>
      <c r="AU49" s="51">
        <f t="shared" ref="AU49:BT49" si="91">AT49</f>
        <v>1352.5</v>
      </c>
      <c r="AV49" s="51">
        <f t="shared" si="91"/>
        <v>1352.5</v>
      </c>
      <c r="AW49" s="51">
        <f t="shared" si="91"/>
        <v>1352.5</v>
      </c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</row>
    <row r="50" spans="1:72" ht="38.25" x14ac:dyDescent="0.25">
      <c r="A50" s="6">
        <f t="shared" si="30"/>
        <v>42</v>
      </c>
      <c r="B50" s="22" t="s">
        <v>47</v>
      </c>
      <c r="C50" s="52">
        <v>8759</v>
      </c>
      <c r="D50" s="47">
        <v>24.45</v>
      </c>
      <c r="E50" s="5">
        <v>0.126</v>
      </c>
      <c r="F50" s="1">
        <v>0.72</v>
      </c>
      <c r="G50" s="25">
        <v>0</v>
      </c>
      <c r="H50" s="2">
        <f t="shared" si="31"/>
        <v>23.7165</v>
      </c>
      <c r="I50" s="1">
        <f t="shared" si="31"/>
        <v>0.12222</v>
      </c>
      <c r="J50" s="3">
        <f t="shared" si="31"/>
        <v>0.69839999999999991</v>
      </c>
      <c r="K50" s="4">
        <f t="shared" si="31"/>
        <v>0</v>
      </c>
      <c r="L50" s="2">
        <f t="shared" si="14"/>
        <v>22.982999999999997</v>
      </c>
      <c r="M50" s="1">
        <f t="shared" si="14"/>
        <v>0.11843999999999999</v>
      </c>
      <c r="N50" s="3">
        <f t="shared" si="14"/>
        <v>0.67679999999999996</v>
      </c>
      <c r="O50" s="4">
        <f t="shared" si="14"/>
        <v>0</v>
      </c>
      <c r="P50" s="2">
        <f t="shared" si="15"/>
        <v>22.249500000000001</v>
      </c>
      <c r="Q50" s="1">
        <f t="shared" si="15"/>
        <v>0.11466</v>
      </c>
      <c r="R50" s="3">
        <f t="shared" si="15"/>
        <v>0.6552</v>
      </c>
      <c r="S50" s="4">
        <f t="shared" si="15"/>
        <v>0</v>
      </c>
      <c r="T50" s="2">
        <f t="shared" si="16"/>
        <v>22.249500000000001</v>
      </c>
      <c r="U50" s="1">
        <f t="shared" si="16"/>
        <v>0.11466</v>
      </c>
      <c r="V50" s="3">
        <f t="shared" si="16"/>
        <v>0.6552</v>
      </c>
      <c r="W50" s="4">
        <f t="shared" si="16"/>
        <v>0</v>
      </c>
      <c r="Y50" s="3">
        <f t="shared" si="36"/>
        <v>214.15754999999999</v>
      </c>
      <c r="Z50" s="3">
        <f t="shared" si="37"/>
        <v>1103.634</v>
      </c>
      <c r="AA50" s="1">
        <f t="shared" si="38"/>
        <v>6.3064799999999996</v>
      </c>
      <c r="AB50" s="1">
        <f t="shared" si="39"/>
        <v>0</v>
      </c>
      <c r="AC50" s="2">
        <f t="shared" si="32"/>
        <v>207.73282349999999</v>
      </c>
      <c r="AD50" s="1">
        <f t="shared" si="65"/>
        <v>1070.5249799999999</v>
      </c>
      <c r="AE50" s="3">
        <f t="shared" si="75"/>
        <v>6.1172855999999998</v>
      </c>
      <c r="AF50" s="4">
        <f t="shared" si="81"/>
        <v>0</v>
      </c>
      <c r="AG50" s="2">
        <f t="shared" si="22"/>
        <v>201.30809699999998</v>
      </c>
      <c r="AH50" s="1">
        <f t="shared" si="67"/>
        <v>1037.41596</v>
      </c>
      <c r="AI50" s="3">
        <f t="shared" si="76"/>
        <v>5.928091199999999</v>
      </c>
      <c r="AJ50" s="4">
        <f t="shared" si="82"/>
        <v>0</v>
      </c>
      <c r="AK50" s="2">
        <f t="shared" si="24"/>
        <v>194.88337049999998</v>
      </c>
      <c r="AL50" s="1">
        <f t="shared" si="69"/>
        <v>1004.3069400000001</v>
      </c>
      <c r="AM50" s="3">
        <f t="shared" si="77"/>
        <v>5.7388968</v>
      </c>
      <c r="AN50" s="4">
        <f t="shared" si="83"/>
        <v>0</v>
      </c>
      <c r="AO50" s="2">
        <f t="shared" si="26"/>
        <v>194.88337049999998</v>
      </c>
      <c r="AP50" s="1">
        <f t="shared" si="71"/>
        <v>1004.3069400000001</v>
      </c>
      <c r="AQ50" s="3">
        <f t="shared" si="78"/>
        <v>5.7388968</v>
      </c>
      <c r="AR50" s="4">
        <f t="shared" si="84"/>
        <v>0</v>
      </c>
      <c r="AT50" s="51">
        <f t="shared" si="28"/>
        <v>8759</v>
      </c>
      <c r="AU50" s="51">
        <f t="shared" ref="AU50:BT50" si="92">AT50</f>
        <v>8759</v>
      </c>
      <c r="AV50" s="51">
        <f t="shared" si="92"/>
        <v>8759</v>
      </c>
      <c r="AW50" s="51">
        <f t="shared" si="92"/>
        <v>8759</v>
      </c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</row>
    <row r="51" spans="1:72" ht="38.25" x14ac:dyDescent="0.25">
      <c r="A51" s="6">
        <f t="shared" si="30"/>
        <v>43</v>
      </c>
      <c r="B51" s="22" t="s">
        <v>48</v>
      </c>
      <c r="C51" s="52">
        <v>1822.9</v>
      </c>
      <c r="D51" s="47">
        <v>7.73</v>
      </c>
      <c r="E51" s="5">
        <v>0</v>
      </c>
      <c r="F51" s="1">
        <v>0.66</v>
      </c>
      <c r="G51" s="25">
        <v>3.24</v>
      </c>
      <c r="H51" s="2">
        <f t="shared" si="31"/>
        <v>7.4981</v>
      </c>
      <c r="I51" s="1">
        <f t="shared" si="31"/>
        <v>0</v>
      </c>
      <c r="J51" s="3">
        <f t="shared" si="31"/>
        <v>0.64019999999999999</v>
      </c>
      <c r="K51" s="4">
        <f t="shared" si="31"/>
        <v>3.1428000000000003</v>
      </c>
      <c r="L51" s="2">
        <f t="shared" si="14"/>
        <v>7.2661999999999995</v>
      </c>
      <c r="M51" s="1">
        <f t="shared" si="14"/>
        <v>0</v>
      </c>
      <c r="N51" s="3">
        <f t="shared" si="14"/>
        <v>0.62039999999999995</v>
      </c>
      <c r="O51" s="4">
        <f t="shared" si="14"/>
        <v>3.0455999999999999</v>
      </c>
      <c r="P51" s="2">
        <f t="shared" si="15"/>
        <v>7.0343000000000009</v>
      </c>
      <c r="Q51" s="1">
        <f t="shared" si="15"/>
        <v>0</v>
      </c>
      <c r="R51" s="3">
        <f t="shared" si="15"/>
        <v>0.60060000000000002</v>
      </c>
      <c r="S51" s="4">
        <f t="shared" si="15"/>
        <v>2.9484000000000004</v>
      </c>
      <c r="T51" s="2">
        <f t="shared" si="16"/>
        <v>7.0343000000000009</v>
      </c>
      <c r="U51" s="1">
        <f t="shared" si="16"/>
        <v>0</v>
      </c>
      <c r="V51" s="3">
        <f t="shared" si="16"/>
        <v>0.60060000000000002</v>
      </c>
      <c r="W51" s="4">
        <f t="shared" si="16"/>
        <v>2.9484000000000004</v>
      </c>
      <c r="Y51" s="3">
        <f t="shared" si="36"/>
        <v>14.091017000000001</v>
      </c>
      <c r="Z51" s="3">
        <f t="shared" si="37"/>
        <v>0</v>
      </c>
      <c r="AA51" s="1">
        <f t="shared" si="38"/>
        <v>1.203114</v>
      </c>
      <c r="AB51" s="1">
        <f t="shared" si="39"/>
        <v>5.9061960000000004</v>
      </c>
      <c r="AC51" s="2">
        <f t="shared" si="32"/>
        <v>13.66828649</v>
      </c>
      <c r="AD51" s="1">
        <f t="shared" si="65"/>
        <v>0</v>
      </c>
      <c r="AE51" s="3">
        <f t="shared" si="75"/>
        <v>1.16702058</v>
      </c>
      <c r="AF51" s="4">
        <f t="shared" si="81"/>
        <v>5.7290101199999999</v>
      </c>
      <c r="AG51" s="2">
        <f t="shared" si="22"/>
        <v>13.245555980000001</v>
      </c>
      <c r="AH51" s="1">
        <f t="shared" si="67"/>
        <v>0</v>
      </c>
      <c r="AI51" s="3">
        <f t="shared" si="76"/>
        <v>1.1309271599999999</v>
      </c>
      <c r="AJ51" s="4">
        <f t="shared" si="82"/>
        <v>5.5518242400000002</v>
      </c>
      <c r="AK51" s="2">
        <f t="shared" si="24"/>
        <v>12.822825470000002</v>
      </c>
      <c r="AL51" s="1">
        <f t="shared" si="69"/>
        <v>0</v>
      </c>
      <c r="AM51" s="3">
        <f t="shared" si="77"/>
        <v>1.0948337400000001</v>
      </c>
      <c r="AN51" s="4">
        <f t="shared" si="83"/>
        <v>5.3746383600000005</v>
      </c>
      <c r="AO51" s="2">
        <f t="shared" si="26"/>
        <v>12.822825470000002</v>
      </c>
      <c r="AP51" s="1">
        <f t="shared" si="71"/>
        <v>0</v>
      </c>
      <c r="AQ51" s="3">
        <f t="shared" si="78"/>
        <v>1.0948337400000001</v>
      </c>
      <c r="AR51" s="4">
        <f t="shared" si="84"/>
        <v>5.3746383600000005</v>
      </c>
      <c r="AT51" s="51">
        <f t="shared" si="28"/>
        <v>1822.9</v>
      </c>
      <c r="AU51" s="51">
        <f t="shared" ref="AU51:BT51" si="93">AT51</f>
        <v>1822.9</v>
      </c>
      <c r="AV51" s="51">
        <f t="shared" si="93"/>
        <v>1822.9</v>
      </c>
      <c r="AW51" s="51">
        <f t="shared" si="93"/>
        <v>1822.9</v>
      </c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</row>
    <row r="52" spans="1:72" ht="38.25" x14ac:dyDescent="0.25">
      <c r="A52" s="6">
        <f t="shared" si="30"/>
        <v>44</v>
      </c>
      <c r="B52" s="22" t="s">
        <v>49</v>
      </c>
      <c r="C52" s="52">
        <v>8967</v>
      </c>
      <c r="D52" s="47">
        <v>13.03</v>
      </c>
      <c r="E52" s="5">
        <v>0.115</v>
      </c>
      <c r="F52" s="1">
        <v>0.62</v>
      </c>
      <c r="G52" s="25">
        <v>0</v>
      </c>
      <c r="H52" s="2">
        <f t="shared" si="31"/>
        <v>12.639099999999999</v>
      </c>
      <c r="I52" s="1">
        <f t="shared" si="31"/>
        <v>0.11155</v>
      </c>
      <c r="J52" s="3">
        <f t="shared" si="31"/>
        <v>0.60139999999999993</v>
      </c>
      <c r="K52" s="4">
        <f t="shared" si="31"/>
        <v>0</v>
      </c>
      <c r="L52" s="2">
        <f t="shared" si="14"/>
        <v>12.248199999999999</v>
      </c>
      <c r="M52" s="1">
        <f t="shared" si="14"/>
        <v>0.1081</v>
      </c>
      <c r="N52" s="3">
        <f t="shared" si="14"/>
        <v>0.58279999999999998</v>
      </c>
      <c r="O52" s="4">
        <f t="shared" si="14"/>
        <v>0</v>
      </c>
      <c r="P52" s="2">
        <f t="shared" si="15"/>
        <v>11.8573</v>
      </c>
      <c r="Q52" s="1">
        <f t="shared" si="15"/>
        <v>0.10465000000000001</v>
      </c>
      <c r="R52" s="3">
        <f t="shared" si="15"/>
        <v>0.56420000000000003</v>
      </c>
      <c r="S52" s="4">
        <f t="shared" si="15"/>
        <v>0</v>
      </c>
      <c r="T52" s="2">
        <f t="shared" si="16"/>
        <v>11.8573</v>
      </c>
      <c r="U52" s="1">
        <f t="shared" si="16"/>
        <v>0.10465000000000001</v>
      </c>
      <c r="V52" s="3">
        <f t="shared" si="16"/>
        <v>0.56420000000000003</v>
      </c>
      <c r="W52" s="4">
        <f t="shared" si="16"/>
        <v>0</v>
      </c>
      <c r="Y52" s="3">
        <f t="shared" si="36"/>
        <v>116.84000999999999</v>
      </c>
      <c r="Z52" s="3">
        <f t="shared" si="37"/>
        <v>1031.2050000000002</v>
      </c>
      <c r="AA52" s="1">
        <f t="shared" si="38"/>
        <v>5.5595400000000001</v>
      </c>
      <c r="AB52" s="1">
        <f t="shared" si="39"/>
        <v>0</v>
      </c>
      <c r="AC52" s="2">
        <f t="shared" si="32"/>
        <v>113.33480969999999</v>
      </c>
      <c r="AD52" s="1">
        <f t="shared" si="65"/>
        <v>1000.2688500000002</v>
      </c>
      <c r="AE52" s="3">
        <f t="shared" si="75"/>
        <v>5.3927538000000004</v>
      </c>
      <c r="AF52" s="4">
        <f t="shared" si="81"/>
        <v>0</v>
      </c>
      <c r="AG52" s="2">
        <f t="shared" si="22"/>
        <v>109.82960939999998</v>
      </c>
      <c r="AH52" s="1">
        <f t="shared" si="67"/>
        <v>969.33270000000005</v>
      </c>
      <c r="AI52" s="3">
        <f t="shared" si="76"/>
        <v>5.2259675999999997</v>
      </c>
      <c r="AJ52" s="4">
        <f t="shared" si="82"/>
        <v>0</v>
      </c>
      <c r="AK52" s="2">
        <f t="shared" si="24"/>
        <v>106.3244091</v>
      </c>
      <c r="AL52" s="1">
        <f t="shared" si="69"/>
        <v>938.39655000000016</v>
      </c>
      <c r="AM52" s="3">
        <f t="shared" si="77"/>
        <v>5.0591813999999999</v>
      </c>
      <c r="AN52" s="4">
        <f t="shared" si="83"/>
        <v>0</v>
      </c>
      <c r="AO52" s="2">
        <f t="shared" si="26"/>
        <v>106.3244091</v>
      </c>
      <c r="AP52" s="1">
        <f t="shared" si="71"/>
        <v>938.39655000000016</v>
      </c>
      <c r="AQ52" s="3">
        <f t="shared" si="78"/>
        <v>5.0591813999999999</v>
      </c>
      <c r="AR52" s="4">
        <f t="shared" si="84"/>
        <v>0</v>
      </c>
      <c r="AT52" s="51">
        <f t="shared" si="28"/>
        <v>8967</v>
      </c>
      <c r="AU52" s="51">
        <f t="shared" ref="AU52:BT52" si="94">AT52</f>
        <v>8967</v>
      </c>
      <c r="AV52" s="51">
        <f t="shared" si="94"/>
        <v>8967</v>
      </c>
      <c r="AW52" s="51">
        <f t="shared" si="94"/>
        <v>8967</v>
      </c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</row>
    <row r="53" spans="1:72" ht="38.25" x14ac:dyDescent="0.25">
      <c r="A53" s="6">
        <f t="shared" si="30"/>
        <v>45</v>
      </c>
      <c r="B53" s="22" t="s">
        <v>50</v>
      </c>
      <c r="C53" s="52">
        <v>1457.1</v>
      </c>
      <c r="D53" s="47">
        <v>42.28</v>
      </c>
      <c r="E53" s="5">
        <v>0.216</v>
      </c>
      <c r="F53" s="1">
        <v>2.5</v>
      </c>
      <c r="G53" s="25">
        <v>0</v>
      </c>
      <c r="H53" s="2">
        <f t="shared" si="31"/>
        <v>41.011600000000001</v>
      </c>
      <c r="I53" s="1">
        <f t="shared" si="31"/>
        <v>0.20951999999999998</v>
      </c>
      <c r="J53" s="3">
        <f t="shared" si="31"/>
        <v>2.4249999999999998</v>
      </c>
      <c r="K53" s="4">
        <f t="shared" si="31"/>
        <v>0</v>
      </c>
      <c r="L53" s="2">
        <f t="shared" si="14"/>
        <v>39.743200000000002</v>
      </c>
      <c r="M53" s="1">
        <f t="shared" si="14"/>
        <v>0.20304</v>
      </c>
      <c r="N53" s="3">
        <f t="shared" si="14"/>
        <v>2.3499999999999996</v>
      </c>
      <c r="O53" s="4">
        <f t="shared" si="14"/>
        <v>0</v>
      </c>
      <c r="P53" s="2">
        <f t="shared" si="15"/>
        <v>38.474800000000002</v>
      </c>
      <c r="Q53" s="1">
        <f t="shared" si="15"/>
        <v>0.19656000000000001</v>
      </c>
      <c r="R53" s="3">
        <f t="shared" si="15"/>
        <v>2.2749999999999999</v>
      </c>
      <c r="S53" s="4">
        <f t="shared" si="15"/>
        <v>0</v>
      </c>
      <c r="T53" s="2">
        <f t="shared" si="16"/>
        <v>38.474800000000002</v>
      </c>
      <c r="U53" s="1">
        <f t="shared" si="16"/>
        <v>0.19656000000000001</v>
      </c>
      <c r="V53" s="3">
        <f t="shared" si="16"/>
        <v>2.2749999999999999</v>
      </c>
      <c r="W53" s="4">
        <f t="shared" si="16"/>
        <v>0</v>
      </c>
      <c r="Y53" s="3">
        <f t="shared" si="36"/>
        <v>61.606187999999996</v>
      </c>
      <c r="Z53" s="3">
        <f t="shared" si="37"/>
        <v>314.73359999999997</v>
      </c>
      <c r="AA53" s="1">
        <f t="shared" si="38"/>
        <v>3.6427499999999999</v>
      </c>
      <c r="AB53" s="1">
        <f t="shared" si="39"/>
        <v>0</v>
      </c>
      <c r="AC53" s="2">
        <f t="shared" si="32"/>
        <v>59.758002359999992</v>
      </c>
      <c r="AD53" s="1">
        <f t="shared" si="65"/>
        <v>305.29159199999998</v>
      </c>
      <c r="AE53" s="3">
        <f t="shared" si="75"/>
        <v>3.5334675</v>
      </c>
      <c r="AF53" s="4">
        <f t="shared" si="81"/>
        <v>0</v>
      </c>
      <c r="AG53" s="2">
        <f t="shared" si="22"/>
        <v>57.909816719999995</v>
      </c>
      <c r="AH53" s="1">
        <f t="shared" si="67"/>
        <v>295.84958399999994</v>
      </c>
      <c r="AI53" s="3">
        <f t="shared" si="76"/>
        <v>3.4241849999999996</v>
      </c>
      <c r="AJ53" s="4">
        <f t="shared" si="82"/>
        <v>0</v>
      </c>
      <c r="AK53" s="2">
        <f t="shared" si="24"/>
        <v>56.061631079999998</v>
      </c>
      <c r="AL53" s="1">
        <f t="shared" si="69"/>
        <v>286.40757600000001</v>
      </c>
      <c r="AM53" s="3">
        <f t="shared" si="77"/>
        <v>3.3149025000000001</v>
      </c>
      <c r="AN53" s="4">
        <f t="shared" si="83"/>
        <v>0</v>
      </c>
      <c r="AO53" s="2">
        <f t="shared" si="26"/>
        <v>56.061631079999998</v>
      </c>
      <c r="AP53" s="1">
        <f t="shared" si="71"/>
        <v>286.40757600000001</v>
      </c>
      <c r="AQ53" s="3">
        <f t="shared" si="78"/>
        <v>3.3149025000000001</v>
      </c>
      <c r="AR53" s="4">
        <f t="shared" si="84"/>
        <v>0</v>
      </c>
      <c r="AT53" s="51">
        <f t="shared" si="28"/>
        <v>1457.1</v>
      </c>
      <c r="AU53" s="51">
        <f t="shared" ref="AU53:BT53" si="95">AT53</f>
        <v>1457.1</v>
      </c>
      <c r="AV53" s="51">
        <f t="shared" si="95"/>
        <v>1457.1</v>
      </c>
      <c r="AW53" s="51">
        <f t="shared" si="95"/>
        <v>1457.1</v>
      </c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</row>
    <row r="54" spans="1:72" ht="38.25" x14ac:dyDescent="0.25">
      <c r="A54" s="6">
        <f t="shared" si="30"/>
        <v>46</v>
      </c>
      <c r="B54" s="22" t="s">
        <v>51</v>
      </c>
      <c r="C54" s="52">
        <v>1275.5999999999999</v>
      </c>
      <c r="D54" s="47">
        <v>33.71</v>
      </c>
      <c r="E54" s="5">
        <v>0.64500000000000002</v>
      </c>
      <c r="F54" s="1">
        <v>2.67</v>
      </c>
      <c r="G54" s="25">
        <v>0</v>
      </c>
      <c r="H54" s="2">
        <f t="shared" si="31"/>
        <v>32.698700000000002</v>
      </c>
      <c r="I54" s="1">
        <f>E54*0.95</f>
        <v>0.61275000000000002</v>
      </c>
      <c r="J54" s="3">
        <f t="shared" si="31"/>
        <v>2.5898999999999996</v>
      </c>
      <c r="K54" s="4">
        <f t="shared" si="31"/>
        <v>0</v>
      </c>
      <c r="L54" s="2">
        <f t="shared" si="14"/>
        <v>31.6874</v>
      </c>
      <c r="M54" s="1">
        <f>E54*0.9</f>
        <v>0.58050000000000002</v>
      </c>
      <c r="N54" s="3">
        <f t="shared" si="14"/>
        <v>2.5097999999999998</v>
      </c>
      <c r="O54" s="4">
        <f t="shared" si="14"/>
        <v>0</v>
      </c>
      <c r="P54" s="2">
        <f t="shared" si="15"/>
        <v>30.676100000000002</v>
      </c>
      <c r="Q54" s="1">
        <f>E54*0.85</f>
        <v>0.54825000000000002</v>
      </c>
      <c r="R54" s="3">
        <f t="shared" si="15"/>
        <v>2.4297</v>
      </c>
      <c r="S54" s="4">
        <f t="shared" si="15"/>
        <v>0</v>
      </c>
      <c r="T54" s="2">
        <f t="shared" si="16"/>
        <v>30.676100000000002</v>
      </c>
      <c r="U54" s="1">
        <f>E54*0.8</f>
        <v>0.51600000000000001</v>
      </c>
      <c r="V54" s="3">
        <f t="shared" si="16"/>
        <v>2.4297</v>
      </c>
      <c r="W54" s="4">
        <f t="shared" si="16"/>
        <v>0</v>
      </c>
      <c r="Y54" s="3">
        <f t="shared" si="36"/>
        <v>43.000475999999992</v>
      </c>
      <c r="Z54" s="3">
        <f t="shared" si="37"/>
        <v>822.76199999999994</v>
      </c>
      <c r="AA54" s="1">
        <f t="shared" si="38"/>
        <v>3.4058519999999999</v>
      </c>
      <c r="AB54" s="1">
        <f t="shared" si="39"/>
        <v>0</v>
      </c>
      <c r="AC54" s="2">
        <f t="shared" si="32"/>
        <v>41.710461719999991</v>
      </c>
      <c r="AD54" s="1">
        <f>Z54*0.95</f>
        <v>781.62389999999994</v>
      </c>
      <c r="AE54" s="3">
        <f t="shared" si="75"/>
        <v>3.3036764399999998</v>
      </c>
      <c r="AF54" s="4">
        <f t="shared" si="81"/>
        <v>0</v>
      </c>
      <c r="AG54" s="2">
        <f t="shared" si="22"/>
        <v>40.42044743999999</v>
      </c>
      <c r="AH54" s="1">
        <f>Z54*0.9</f>
        <v>740.48579999999993</v>
      </c>
      <c r="AI54" s="3">
        <f t="shared" si="76"/>
        <v>3.2015008799999998</v>
      </c>
      <c r="AJ54" s="4">
        <f t="shared" si="82"/>
        <v>0</v>
      </c>
      <c r="AK54" s="2">
        <f t="shared" si="24"/>
        <v>39.130433159999995</v>
      </c>
      <c r="AL54" s="1">
        <f>Z54*0.85</f>
        <v>699.34769999999992</v>
      </c>
      <c r="AM54" s="3">
        <f t="shared" si="77"/>
        <v>3.0993253200000002</v>
      </c>
      <c r="AN54" s="4">
        <f t="shared" si="83"/>
        <v>0</v>
      </c>
      <c r="AO54" s="2">
        <f t="shared" si="26"/>
        <v>39.130433159999995</v>
      </c>
      <c r="AP54" s="1">
        <f>Z54*0.8</f>
        <v>658.20960000000002</v>
      </c>
      <c r="AQ54" s="3">
        <f t="shared" si="78"/>
        <v>3.0993253200000002</v>
      </c>
      <c r="AR54" s="4">
        <f t="shared" si="84"/>
        <v>0</v>
      </c>
      <c r="AT54" s="51">
        <f t="shared" si="28"/>
        <v>1275.5999999999999</v>
      </c>
      <c r="AU54" s="51">
        <f t="shared" ref="AU54:BT54" si="96">AT54</f>
        <v>1275.5999999999999</v>
      </c>
      <c r="AV54" s="51">
        <f t="shared" si="96"/>
        <v>1275.5999999999999</v>
      </c>
      <c r="AW54" s="51">
        <f t="shared" si="96"/>
        <v>1275.5999999999999</v>
      </c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</row>
    <row r="55" spans="1:72" ht="38.25" x14ac:dyDescent="0.25">
      <c r="A55" s="6">
        <f t="shared" si="30"/>
        <v>47</v>
      </c>
      <c r="B55" s="22" t="s">
        <v>52</v>
      </c>
      <c r="C55" s="52">
        <v>2775.8</v>
      </c>
      <c r="D55" s="47">
        <v>35.56</v>
      </c>
      <c r="E55" s="5">
        <v>0.214</v>
      </c>
      <c r="F55" s="1">
        <v>2.02</v>
      </c>
      <c r="G55" s="25">
        <v>0</v>
      </c>
      <c r="H55" s="2">
        <f t="shared" si="31"/>
        <v>34.493200000000002</v>
      </c>
      <c r="I55" s="1">
        <f t="shared" si="31"/>
        <v>0.20757999999999999</v>
      </c>
      <c r="J55" s="3">
        <f t="shared" si="31"/>
        <v>1.9594</v>
      </c>
      <c r="K55" s="4">
        <f t="shared" si="31"/>
        <v>0</v>
      </c>
      <c r="L55" s="2">
        <f t="shared" si="14"/>
        <v>33.426400000000001</v>
      </c>
      <c r="M55" s="1">
        <f t="shared" si="14"/>
        <v>0.20115999999999998</v>
      </c>
      <c r="N55" s="3">
        <f t="shared" si="14"/>
        <v>1.8987999999999998</v>
      </c>
      <c r="O55" s="4">
        <f t="shared" si="14"/>
        <v>0</v>
      </c>
      <c r="P55" s="2">
        <f t="shared" si="15"/>
        <v>32.3596</v>
      </c>
      <c r="Q55" s="1">
        <f t="shared" si="15"/>
        <v>0.19474</v>
      </c>
      <c r="R55" s="3">
        <f t="shared" si="15"/>
        <v>1.8382000000000001</v>
      </c>
      <c r="S55" s="4">
        <f t="shared" si="15"/>
        <v>0</v>
      </c>
      <c r="T55" s="2">
        <f t="shared" si="16"/>
        <v>32.3596</v>
      </c>
      <c r="U55" s="1">
        <f t="shared" si="16"/>
        <v>0.19474</v>
      </c>
      <c r="V55" s="3">
        <f t="shared" si="16"/>
        <v>1.8382000000000001</v>
      </c>
      <c r="W55" s="4">
        <f t="shared" si="16"/>
        <v>0</v>
      </c>
      <c r="Y55" s="3">
        <f t="shared" si="36"/>
        <v>98.707448000000014</v>
      </c>
      <c r="Z55" s="3">
        <f t="shared" si="37"/>
        <v>594.02120000000002</v>
      </c>
      <c r="AA55" s="1">
        <f t="shared" si="38"/>
        <v>5.6071159999999995</v>
      </c>
      <c r="AB55" s="1">
        <f t="shared" si="39"/>
        <v>0</v>
      </c>
      <c r="AC55" s="2">
        <f t="shared" si="32"/>
        <v>95.746224560000016</v>
      </c>
      <c r="AD55" s="1">
        <f t="shared" ref="AD55:AD106" si="97">Z55*0.97</f>
        <v>576.20056399999999</v>
      </c>
      <c r="AE55" s="3">
        <f t="shared" si="75"/>
        <v>5.4389025199999992</v>
      </c>
      <c r="AF55" s="4">
        <f t="shared" si="81"/>
        <v>0</v>
      </c>
      <c r="AG55" s="2">
        <f t="shared" si="22"/>
        <v>92.785001120000004</v>
      </c>
      <c r="AH55" s="1">
        <f t="shared" ref="AH55:AH106" si="98">Z55*0.94</f>
        <v>558.37992799999995</v>
      </c>
      <c r="AI55" s="3">
        <f t="shared" si="76"/>
        <v>5.2706890399999997</v>
      </c>
      <c r="AJ55" s="4">
        <f t="shared" si="82"/>
        <v>0</v>
      </c>
      <c r="AK55" s="2">
        <f t="shared" si="24"/>
        <v>89.82377768000002</v>
      </c>
      <c r="AL55" s="1">
        <f t="shared" ref="AL55:AL106" si="99">Z55*0.91</f>
        <v>540.55929200000003</v>
      </c>
      <c r="AM55" s="3">
        <f t="shared" si="77"/>
        <v>5.1024755599999994</v>
      </c>
      <c r="AN55" s="4">
        <f t="shared" si="83"/>
        <v>0</v>
      </c>
      <c r="AO55" s="2">
        <f t="shared" si="26"/>
        <v>89.82377768000002</v>
      </c>
      <c r="AP55" s="1">
        <f t="shared" ref="AP55:AP106" si="100">AL55</f>
        <v>540.55929200000003</v>
      </c>
      <c r="AQ55" s="3">
        <f t="shared" si="78"/>
        <v>5.1024755599999994</v>
      </c>
      <c r="AR55" s="4">
        <f t="shared" si="84"/>
        <v>0</v>
      </c>
      <c r="AT55" s="51">
        <f t="shared" si="28"/>
        <v>2775.8</v>
      </c>
      <c r="AU55" s="51">
        <f t="shared" ref="AU55:BT55" si="101">AT55</f>
        <v>2775.8</v>
      </c>
      <c r="AV55" s="51">
        <f t="shared" si="101"/>
        <v>2775.8</v>
      </c>
      <c r="AW55" s="51">
        <f t="shared" si="101"/>
        <v>2775.8</v>
      </c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</row>
    <row r="56" spans="1:72" ht="38.25" x14ac:dyDescent="0.25">
      <c r="A56" s="6">
        <f t="shared" si="30"/>
        <v>48</v>
      </c>
      <c r="B56" s="22" t="s">
        <v>53</v>
      </c>
      <c r="C56" s="52">
        <v>2444.9</v>
      </c>
      <c r="D56" s="47">
        <v>16.440000000000001</v>
      </c>
      <c r="E56" s="5">
        <v>0.248</v>
      </c>
      <c r="F56" s="1">
        <v>0.51</v>
      </c>
      <c r="G56" s="25">
        <v>2.66</v>
      </c>
      <c r="H56" s="2">
        <f t="shared" si="31"/>
        <v>15.946800000000001</v>
      </c>
      <c r="I56" s="1">
        <f t="shared" si="31"/>
        <v>0.24056</v>
      </c>
      <c r="J56" s="3">
        <f t="shared" si="31"/>
        <v>0.49469999999999997</v>
      </c>
      <c r="K56" s="4">
        <f t="shared" si="31"/>
        <v>2.5802</v>
      </c>
      <c r="L56" s="2">
        <f t="shared" si="14"/>
        <v>15.4536</v>
      </c>
      <c r="M56" s="1">
        <f t="shared" si="14"/>
        <v>0.23311999999999999</v>
      </c>
      <c r="N56" s="3">
        <f t="shared" si="14"/>
        <v>0.47939999999999999</v>
      </c>
      <c r="O56" s="4">
        <f t="shared" si="14"/>
        <v>2.5004</v>
      </c>
      <c r="P56" s="2">
        <f t="shared" si="15"/>
        <v>14.960400000000002</v>
      </c>
      <c r="Q56" s="1">
        <f t="shared" si="15"/>
        <v>0.22568000000000002</v>
      </c>
      <c r="R56" s="3">
        <f t="shared" si="15"/>
        <v>0.46410000000000001</v>
      </c>
      <c r="S56" s="4">
        <f t="shared" si="15"/>
        <v>2.4206000000000003</v>
      </c>
      <c r="T56" s="2">
        <f t="shared" si="16"/>
        <v>14.960400000000002</v>
      </c>
      <c r="U56" s="1">
        <f t="shared" si="16"/>
        <v>0.22568000000000002</v>
      </c>
      <c r="V56" s="3">
        <f t="shared" si="16"/>
        <v>0.46410000000000001</v>
      </c>
      <c r="W56" s="4">
        <f t="shared" si="16"/>
        <v>2.4206000000000003</v>
      </c>
      <c r="Y56" s="3">
        <f t="shared" si="36"/>
        <v>40.194156</v>
      </c>
      <c r="Z56" s="3">
        <f t="shared" si="37"/>
        <v>606.33519999999999</v>
      </c>
      <c r="AA56" s="1">
        <f t="shared" si="38"/>
        <v>1.2468990000000002</v>
      </c>
      <c r="AB56" s="1">
        <f t="shared" si="39"/>
        <v>6.5034340000000004</v>
      </c>
      <c r="AC56" s="2">
        <f t="shared" si="32"/>
        <v>38.98833132</v>
      </c>
      <c r="AD56" s="1">
        <f t="shared" si="97"/>
        <v>588.14514399999996</v>
      </c>
      <c r="AE56" s="3">
        <f t="shared" si="75"/>
        <v>1.2094920300000003</v>
      </c>
      <c r="AF56" s="4">
        <f t="shared" si="81"/>
        <v>6.30833098</v>
      </c>
      <c r="AG56" s="2">
        <f t="shared" si="22"/>
        <v>37.782506639999994</v>
      </c>
      <c r="AH56" s="1">
        <f t="shared" si="98"/>
        <v>569.95508799999993</v>
      </c>
      <c r="AI56" s="3">
        <f t="shared" si="76"/>
        <v>1.1720850600000001</v>
      </c>
      <c r="AJ56" s="4">
        <f t="shared" si="82"/>
        <v>6.1132279599999997</v>
      </c>
      <c r="AK56" s="2">
        <f t="shared" si="24"/>
        <v>36.576681960000002</v>
      </c>
      <c r="AL56" s="1">
        <f t="shared" si="99"/>
        <v>551.76503200000002</v>
      </c>
      <c r="AM56" s="3">
        <f t="shared" si="77"/>
        <v>1.1346780900000002</v>
      </c>
      <c r="AN56" s="4">
        <f t="shared" si="83"/>
        <v>5.9181249400000002</v>
      </c>
      <c r="AO56" s="2">
        <f t="shared" si="26"/>
        <v>36.576681960000002</v>
      </c>
      <c r="AP56" s="1">
        <f t="shared" si="100"/>
        <v>551.76503200000002</v>
      </c>
      <c r="AQ56" s="3">
        <f t="shared" si="78"/>
        <v>1.1346780900000002</v>
      </c>
      <c r="AR56" s="4">
        <f t="shared" si="84"/>
        <v>5.9181249400000002</v>
      </c>
      <c r="AT56" s="51">
        <f t="shared" si="28"/>
        <v>2444.9</v>
      </c>
      <c r="AU56" s="51">
        <f t="shared" ref="AU56:BT56" si="102">AT56</f>
        <v>2444.9</v>
      </c>
      <c r="AV56" s="51">
        <f t="shared" si="102"/>
        <v>2444.9</v>
      </c>
      <c r="AW56" s="51">
        <f t="shared" si="102"/>
        <v>2444.9</v>
      </c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</row>
    <row r="57" spans="1:72" ht="38.25" x14ac:dyDescent="0.25">
      <c r="A57" s="6">
        <f t="shared" si="30"/>
        <v>49</v>
      </c>
      <c r="B57" s="22" t="s">
        <v>54</v>
      </c>
      <c r="C57" s="52">
        <v>3130.5</v>
      </c>
      <c r="D57" s="47">
        <v>26.67</v>
      </c>
      <c r="E57" s="5">
        <v>0</v>
      </c>
      <c r="F57" s="1">
        <v>0.86</v>
      </c>
      <c r="G57" s="25">
        <v>37.18</v>
      </c>
      <c r="H57" s="2">
        <f t="shared" si="31"/>
        <v>25.869900000000001</v>
      </c>
      <c r="I57" s="1">
        <f t="shared" si="31"/>
        <v>0</v>
      </c>
      <c r="J57" s="3">
        <f t="shared" si="31"/>
        <v>0.83419999999999994</v>
      </c>
      <c r="K57" s="4">
        <f t="shared" si="31"/>
        <v>36.064599999999999</v>
      </c>
      <c r="L57" s="2">
        <f t="shared" si="14"/>
        <v>25.069800000000001</v>
      </c>
      <c r="M57" s="1">
        <f t="shared" si="14"/>
        <v>0</v>
      </c>
      <c r="N57" s="3">
        <f t="shared" si="14"/>
        <v>0.8083999999999999</v>
      </c>
      <c r="O57" s="4">
        <f t="shared" si="14"/>
        <v>34.949199999999998</v>
      </c>
      <c r="P57" s="2">
        <f t="shared" si="15"/>
        <v>24.269700000000004</v>
      </c>
      <c r="Q57" s="1">
        <f t="shared" si="15"/>
        <v>0</v>
      </c>
      <c r="R57" s="3">
        <f t="shared" si="15"/>
        <v>0.78259999999999996</v>
      </c>
      <c r="S57" s="4">
        <f t="shared" si="15"/>
        <v>33.833800000000004</v>
      </c>
      <c r="T57" s="2">
        <f t="shared" si="16"/>
        <v>24.269700000000004</v>
      </c>
      <c r="U57" s="1">
        <f t="shared" si="16"/>
        <v>0</v>
      </c>
      <c r="V57" s="3">
        <f t="shared" si="16"/>
        <v>0.78259999999999996</v>
      </c>
      <c r="W57" s="4">
        <f t="shared" si="16"/>
        <v>33.833800000000004</v>
      </c>
      <c r="Y57" s="3">
        <f t="shared" si="36"/>
        <v>83.490435000000019</v>
      </c>
      <c r="Z57" s="3">
        <f t="shared" si="37"/>
        <v>0</v>
      </c>
      <c r="AA57" s="1">
        <f t="shared" si="38"/>
        <v>2.6922299999999999</v>
      </c>
      <c r="AB57" s="1">
        <f t="shared" si="39"/>
        <v>116.39199000000001</v>
      </c>
      <c r="AC57" s="2">
        <f t="shared" si="32"/>
        <v>80.985721950000013</v>
      </c>
      <c r="AD57" s="1">
        <f t="shared" si="97"/>
        <v>0</v>
      </c>
      <c r="AE57" s="3">
        <f t="shared" si="75"/>
        <v>2.6114630999999999</v>
      </c>
      <c r="AF57" s="4">
        <f t="shared" si="81"/>
        <v>112.9002303</v>
      </c>
      <c r="AG57" s="2">
        <f t="shared" si="22"/>
        <v>78.48100890000002</v>
      </c>
      <c r="AH57" s="1">
        <f t="shared" si="98"/>
        <v>0</v>
      </c>
      <c r="AI57" s="3">
        <f t="shared" si="76"/>
        <v>2.5306962</v>
      </c>
      <c r="AJ57" s="4">
        <f t="shared" si="82"/>
        <v>109.4084706</v>
      </c>
      <c r="AK57" s="2">
        <f t="shared" si="24"/>
        <v>75.976295850000014</v>
      </c>
      <c r="AL57" s="1">
        <f t="shared" si="99"/>
        <v>0</v>
      </c>
      <c r="AM57" s="3">
        <f t="shared" si="77"/>
        <v>2.4499293</v>
      </c>
      <c r="AN57" s="4">
        <f t="shared" si="83"/>
        <v>105.91671090000001</v>
      </c>
      <c r="AO57" s="2">
        <f t="shared" si="26"/>
        <v>75.976295850000014</v>
      </c>
      <c r="AP57" s="1">
        <f t="shared" si="100"/>
        <v>0</v>
      </c>
      <c r="AQ57" s="3">
        <f t="shared" si="78"/>
        <v>2.4499293</v>
      </c>
      <c r="AR57" s="4">
        <f t="shared" si="84"/>
        <v>105.91671090000001</v>
      </c>
      <c r="AT57" s="51">
        <f t="shared" si="28"/>
        <v>3130.5</v>
      </c>
      <c r="AU57" s="51">
        <f t="shared" ref="AU57:BT57" si="103">AT57</f>
        <v>3130.5</v>
      </c>
      <c r="AV57" s="51">
        <f t="shared" si="103"/>
        <v>3130.5</v>
      </c>
      <c r="AW57" s="51">
        <f t="shared" si="103"/>
        <v>3130.5</v>
      </c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</row>
    <row r="58" spans="1:72" ht="25.5" x14ac:dyDescent="0.25">
      <c r="A58" s="6">
        <f t="shared" si="30"/>
        <v>50</v>
      </c>
      <c r="B58" s="22" t="s">
        <v>55</v>
      </c>
      <c r="C58" s="52">
        <v>4456.8</v>
      </c>
      <c r="D58" s="47">
        <v>30.6</v>
      </c>
      <c r="E58" s="5">
        <v>0</v>
      </c>
      <c r="F58" s="1">
        <v>0.92</v>
      </c>
      <c r="G58" s="25">
        <v>38.14</v>
      </c>
      <c r="H58" s="2">
        <f t="shared" si="31"/>
        <v>29.682000000000002</v>
      </c>
      <c r="I58" s="1">
        <f t="shared" si="31"/>
        <v>0</v>
      </c>
      <c r="J58" s="3">
        <f t="shared" si="31"/>
        <v>0.89239999999999997</v>
      </c>
      <c r="K58" s="4">
        <f t="shared" si="31"/>
        <v>36.995800000000003</v>
      </c>
      <c r="L58" s="2">
        <f t="shared" si="14"/>
        <v>28.763999999999999</v>
      </c>
      <c r="M58" s="1">
        <f t="shared" si="14"/>
        <v>0</v>
      </c>
      <c r="N58" s="3">
        <f t="shared" si="14"/>
        <v>0.86480000000000001</v>
      </c>
      <c r="O58" s="4">
        <f t="shared" si="14"/>
        <v>35.851599999999998</v>
      </c>
      <c r="P58" s="2">
        <f t="shared" si="15"/>
        <v>27.846000000000004</v>
      </c>
      <c r="Q58" s="1">
        <f t="shared" si="15"/>
        <v>0</v>
      </c>
      <c r="R58" s="3">
        <f t="shared" si="15"/>
        <v>0.83720000000000006</v>
      </c>
      <c r="S58" s="4">
        <f t="shared" si="15"/>
        <v>34.7074</v>
      </c>
      <c r="T58" s="2">
        <f t="shared" si="16"/>
        <v>27.846000000000004</v>
      </c>
      <c r="U58" s="1">
        <f t="shared" si="16"/>
        <v>0</v>
      </c>
      <c r="V58" s="3">
        <f t="shared" si="16"/>
        <v>0.83720000000000006</v>
      </c>
      <c r="W58" s="4">
        <f t="shared" si="16"/>
        <v>34.7074</v>
      </c>
      <c r="Y58" s="3">
        <f t="shared" si="36"/>
        <v>136.37808000000001</v>
      </c>
      <c r="Z58" s="3">
        <f t="shared" si="37"/>
        <v>0</v>
      </c>
      <c r="AA58" s="1">
        <f t="shared" si="38"/>
        <v>4.1002559999999999</v>
      </c>
      <c r="AB58" s="1">
        <f t="shared" si="39"/>
        <v>169.98235200000002</v>
      </c>
      <c r="AC58" s="2">
        <f t="shared" si="32"/>
        <v>132.28673760000001</v>
      </c>
      <c r="AD58" s="1">
        <f t="shared" si="97"/>
        <v>0</v>
      </c>
      <c r="AE58" s="3">
        <f t="shared" si="75"/>
        <v>3.9772483199999997</v>
      </c>
      <c r="AF58" s="4">
        <f t="shared" si="81"/>
        <v>164.88288144000001</v>
      </c>
      <c r="AG58" s="2">
        <f t="shared" si="22"/>
        <v>128.19539520000001</v>
      </c>
      <c r="AH58" s="1">
        <f t="shared" si="98"/>
        <v>0</v>
      </c>
      <c r="AI58" s="3">
        <f t="shared" si="76"/>
        <v>3.8542406399999996</v>
      </c>
      <c r="AJ58" s="4">
        <f t="shared" si="82"/>
        <v>159.78341088000002</v>
      </c>
      <c r="AK58" s="2">
        <f t="shared" si="24"/>
        <v>124.10405280000002</v>
      </c>
      <c r="AL58" s="1">
        <f t="shared" si="99"/>
        <v>0</v>
      </c>
      <c r="AM58" s="3">
        <f t="shared" si="77"/>
        <v>3.7312329599999998</v>
      </c>
      <c r="AN58" s="4">
        <f t="shared" si="83"/>
        <v>154.68394032000003</v>
      </c>
      <c r="AO58" s="2">
        <f t="shared" si="26"/>
        <v>124.10405280000002</v>
      </c>
      <c r="AP58" s="1">
        <f t="shared" si="100"/>
        <v>0</v>
      </c>
      <c r="AQ58" s="3">
        <f t="shared" si="78"/>
        <v>3.7312329599999998</v>
      </c>
      <c r="AR58" s="4">
        <f t="shared" si="84"/>
        <v>154.68394032000003</v>
      </c>
      <c r="AT58" s="51">
        <f t="shared" si="28"/>
        <v>4456.8</v>
      </c>
      <c r="AU58" s="51">
        <f t="shared" ref="AU58:BT58" si="104">AT58</f>
        <v>4456.8</v>
      </c>
      <c r="AV58" s="51">
        <f t="shared" si="104"/>
        <v>4456.8</v>
      </c>
      <c r="AW58" s="51">
        <f t="shared" si="104"/>
        <v>4456.8</v>
      </c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</row>
    <row r="59" spans="1:72" ht="38.25" x14ac:dyDescent="0.25">
      <c r="A59" s="6">
        <f t="shared" si="30"/>
        <v>51</v>
      </c>
      <c r="B59" s="22" t="s">
        <v>56</v>
      </c>
      <c r="C59" s="52">
        <v>2058.1999999999998</v>
      </c>
      <c r="D59" s="47">
        <v>39.159999999999997</v>
      </c>
      <c r="E59" s="5">
        <v>0.27800000000000002</v>
      </c>
      <c r="F59" s="1">
        <v>0.24</v>
      </c>
      <c r="G59" s="25">
        <v>0.49</v>
      </c>
      <c r="H59" s="2">
        <f t="shared" si="31"/>
        <v>37.985199999999999</v>
      </c>
      <c r="I59" s="1">
        <f t="shared" si="31"/>
        <v>0.26966000000000001</v>
      </c>
      <c r="J59" s="3">
        <f t="shared" si="31"/>
        <v>0.23279999999999998</v>
      </c>
      <c r="K59" s="4">
        <f t="shared" si="31"/>
        <v>0.4753</v>
      </c>
      <c r="L59" s="2">
        <f t="shared" si="14"/>
        <v>36.810399999999994</v>
      </c>
      <c r="M59" s="1">
        <f t="shared" si="14"/>
        <v>0.26132</v>
      </c>
      <c r="N59" s="3">
        <f t="shared" si="14"/>
        <v>0.22559999999999997</v>
      </c>
      <c r="O59" s="4">
        <f t="shared" si="14"/>
        <v>0.46059999999999995</v>
      </c>
      <c r="P59" s="2">
        <f t="shared" si="15"/>
        <v>35.635599999999997</v>
      </c>
      <c r="Q59" s="1">
        <f t="shared" si="15"/>
        <v>0.25298000000000004</v>
      </c>
      <c r="R59" s="3">
        <f t="shared" si="15"/>
        <v>0.21840000000000001</v>
      </c>
      <c r="S59" s="4">
        <f t="shared" si="15"/>
        <v>0.44590000000000002</v>
      </c>
      <c r="T59" s="2">
        <f t="shared" si="16"/>
        <v>35.635599999999997</v>
      </c>
      <c r="U59" s="1">
        <f t="shared" si="16"/>
        <v>0.25298000000000004</v>
      </c>
      <c r="V59" s="3">
        <f t="shared" si="16"/>
        <v>0.21840000000000001</v>
      </c>
      <c r="W59" s="4">
        <f t="shared" si="16"/>
        <v>0.44590000000000002</v>
      </c>
      <c r="Y59" s="3">
        <f t="shared" si="36"/>
        <v>80.599111999999977</v>
      </c>
      <c r="Z59" s="3">
        <f t="shared" si="37"/>
        <v>572.17960000000005</v>
      </c>
      <c r="AA59" s="1">
        <f t="shared" si="38"/>
        <v>0.49396799999999996</v>
      </c>
      <c r="AB59" s="1">
        <f t="shared" si="39"/>
        <v>1.008518</v>
      </c>
      <c r="AC59" s="2">
        <f t="shared" si="32"/>
        <v>78.181138639999972</v>
      </c>
      <c r="AD59" s="1">
        <f t="shared" si="97"/>
        <v>555.01421200000004</v>
      </c>
      <c r="AE59" s="3">
        <f t="shared" si="75"/>
        <v>0.47914895999999996</v>
      </c>
      <c r="AF59" s="4">
        <f t="shared" si="81"/>
        <v>0.97826245999999994</v>
      </c>
      <c r="AG59" s="2">
        <f t="shared" si="22"/>
        <v>75.763165279999967</v>
      </c>
      <c r="AH59" s="1">
        <f t="shared" si="98"/>
        <v>537.84882400000004</v>
      </c>
      <c r="AI59" s="3">
        <f t="shared" si="76"/>
        <v>0.46432991999999995</v>
      </c>
      <c r="AJ59" s="4">
        <f t="shared" si="82"/>
        <v>0.94800691999999998</v>
      </c>
      <c r="AK59" s="2">
        <f t="shared" si="24"/>
        <v>73.345191919999976</v>
      </c>
      <c r="AL59" s="1">
        <f t="shared" si="99"/>
        <v>520.68343600000003</v>
      </c>
      <c r="AM59" s="3">
        <f t="shared" si="77"/>
        <v>0.44951088</v>
      </c>
      <c r="AN59" s="4">
        <f t="shared" si="83"/>
        <v>0.91775138000000001</v>
      </c>
      <c r="AO59" s="2">
        <f t="shared" si="26"/>
        <v>73.345191919999976</v>
      </c>
      <c r="AP59" s="1">
        <f t="shared" si="100"/>
        <v>520.68343600000003</v>
      </c>
      <c r="AQ59" s="3">
        <f t="shared" si="78"/>
        <v>0.44951088</v>
      </c>
      <c r="AR59" s="4">
        <f t="shared" si="84"/>
        <v>0.91775138000000001</v>
      </c>
      <c r="AT59" s="51">
        <f t="shared" si="28"/>
        <v>2058.1999999999998</v>
      </c>
      <c r="AU59" s="51">
        <f t="shared" ref="AU59:BT59" si="105">AT59</f>
        <v>2058.1999999999998</v>
      </c>
      <c r="AV59" s="51">
        <f t="shared" si="105"/>
        <v>2058.1999999999998</v>
      </c>
      <c r="AW59" s="51">
        <f t="shared" si="105"/>
        <v>2058.1999999999998</v>
      </c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</row>
    <row r="60" spans="1:72" ht="38.25" x14ac:dyDescent="0.25">
      <c r="A60" s="6">
        <f t="shared" si="30"/>
        <v>52</v>
      </c>
      <c r="B60" s="22" t="s">
        <v>57</v>
      </c>
      <c r="C60" s="52">
        <v>1471.9</v>
      </c>
      <c r="D60" s="47">
        <v>72.7</v>
      </c>
      <c r="E60" s="5">
        <v>0</v>
      </c>
      <c r="F60" s="1">
        <v>0.83</v>
      </c>
      <c r="G60" s="25">
        <v>47.22</v>
      </c>
      <c r="H60" s="2">
        <f t="shared" si="31"/>
        <v>70.519000000000005</v>
      </c>
      <c r="I60" s="1">
        <f t="shared" si="31"/>
        <v>0</v>
      </c>
      <c r="J60" s="3">
        <f t="shared" si="31"/>
        <v>0.80509999999999993</v>
      </c>
      <c r="K60" s="4">
        <f t="shared" si="31"/>
        <v>45.803399999999996</v>
      </c>
      <c r="L60" s="2">
        <f t="shared" si="14"/>
        <v>68.337999999999994</v>
      </c>
      <c r="M60" s="1">
        <f t="shared" si="14"/>
        <v>0</v>
      </c>
      <c r="N60" s="3">
        <f t="shared" si="14"/>
        <v>0.78019999999999989</v>
      </c>
      <c r="O60" s="4">
        <f t="shared" si="14"/>
        <v>44.386799999999994</v>
      </c>
      <c r="P60" s="2">
        <f t="shared" si="15"/>
        <v>66.157000000000011</v>
      </c>
      <c r="Q60" s="1">
        <f t="shared" si="15"/>
        <v>0</v>
      </c>
      <c r="R60" s="3">
        <f t="shared" si="15"/>
        <v>0.75529999999999997</v>
      </c>
      <c r="S60" s="4">
        <f t="shared" si="15"/>
        <v>42.970199999999998</v>
      </c>
      <c r="T60" s="2">
        <f t="shared" si="16"/>
        <v>66.157000000000011</v>
      </c>
      <c r="U60" s="1">
        <f t="shared" si="16"/>
        <v>0</v>
      </c>
      <c r="V60" s="3">
        <f t="shared" si="16"/>
        <v>0.75529999999999997</v>
      </c>
      <c r="W60" s="4">
        <f t="shared" si="16"/>
        <v>42.970199999999998</v>
      </c>
      <c r="Y60" s="3">
        <f t="shared" si="36"/>
        <v>107.00713</v>
      </c>
      <c r="Z60" s="3">
        <f t="shared" si="37"/>
        <v>0</v>
      </c>
      <c r="AA60" s="1">
        <f t="shared" si="38"/>
        <v>1.2216769999999999</v>
      </c>
      <c r="AB60" s="1">
        <f t="shared" si="39"/>
        <v>69.503118000000001</v>
      </c>
      <c r="AC60" s="2">
        <f t="shared" si="32"/>
        <v>103.7969161</v>
      </c>
      <c r="AD60" s="1">
        <f t="shared" si="97"/>
        <v>0</v>
      </c>
      <c r="AE60" s="3">
        <f t="shared" si="75"/>
        <v>1.1850266899999999</v>
      </c>
      <c r="AF60" s="4">
        <f t="shared" si="81"/>
        <v>67.418024459999998</v>
      </c>
      <c r="AG60" s="2">
        <f t="shared" si="22"/>
        <v>100.58670219999999</v>
      </c>
      <c r="AH60" s="1">
        <f t="shared" si="98"/>
        <v>0</v>
      </c>
      <c r="AI60" s="3">
        <f t="shared" si="76"/>
        <v>1.1483763799999998</v>
      </c>
      <c r="AJ60" s="4">
        <f t="shared" si="82"/>
        <v>65.332930919999995</v>
      </c>
      <c r="AK60" s="2">
        <f t="shared" si="24"/>
        <v>97.376488300000005</v>
      </c>
      <c r="AL60" s="1">
        <f t="shared" si="99"/>
        <v>0</v>
      </c>
      <c r="AM60" s="3">
        <f t="shared" si="77"/>
        <v>1.11172607</v>
      </c>
      <c r="AN60" s="4">
        <f t="shared" si="83"/>
        <v>63.24783738</v>
      </c>
      <c r="AO60" s="2">
        <f t="shared" si="26"/>
        <v>97.376488300000005</v>
      </c>
      <c r="AP60" s="1">
        <f t="shared" si="100"/>
        <v>0</v>
      </c>
      <c r="AQ60" s="3">
        <f t="shared" si="78"/>
        <v>1.11172607</v>
      </c>
      <c r="AR60" s="4">
        <f t="shared" si="84"/>
        <v>63.24783738</v>
      </c>
      <c r="AT60" s="51">
        <f t="shared" si="28"/>
        <v>1471.9</v>
      </c>
      <c r="AU60" s="51">
        <f t="shared" ref="AU60:BT60" si="106">AT60</f>
        <v>1471.9</v>
      </c>
      <c r="AV60" s="51">
        <f t="shared" si="106"/>
        <v>1471.9</v>
      </c>
      <c r="AW60" s="51">
        <f t="shared" si="106"/>
        <v>1471.9</v>
      </c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</row>
    <row r="61" spans="1:72" ht="38.25" x14ac:dyDescent="0.25">
      <c r="A61" s="6">
        <f t="shared" si="30"/>
        <v>53</v>
      </c>
      <c r="B61" s="22" t="s">
        <v>58</v>
      </c>
      <c r="C61" s="52">
        <v>2519.1999999999998</v>
      </c>
      <c r="D61" s="47">
        <v>19.89</v>
      </c>
      <c r="E61" s="5">
        <v>0.32100000000000001</v>
      </c>
      <c r="F61" s="1">
        <v>1.42</v>
      </c>
      <c r="G61" s="25">
        <v>0</v>
      </c>
      <c r="H61" s="2">
        <f t="shared" si="31"/>
        <v>19.293299999999999</v>
      </c>
      <c r="I61" s="1">
        <f t="shared" si="31"/>
        <v>0.31136999999999998</v>
      </c>
      <c r="J61" s="3">
        <f t="shared" si="31"/>
        <v>1.3774</v>
      </c>
      <c r="K61" s="4">
        <f t="shared" si="31"/>
        <v>0</v>
      </c>
      <c r="L61" s="2">
        <f t="shared" si="14"/>
        <v>18.6966</v>
      </c>
      <c r="M61" s="1">
        <f t="shared" si="14"/>
        <v>0.30174000000000001</v>
      </c>
      <c r="N61" s="3">
        <f t="shared" si="14"/>
        <v>1.3347999999999998</v>
      </c>
      <c r="O61" s="4">
        <f t="shared" si="14"/>
        <v>0</v>
      </c>
      <c r="P61" s="2">
        <f t="shared" si="15"/>
        <v>18.099900000000002</v>
      </c>
      <c r="Q61" s="1">
        <f t="shared" si="15"/>
        <v>0.29211000000000004</v>
      </c>
      <c r="R61" s="3">
        <f t="shared" si="15"/>
        <v>1.2922</v>
      </c>
      <c r="S61" s="4">
        <f t="shared" si="15"/>
        <v>0</v>
      </c>
      <c r="T61" s="2">
        <f t="shared" si="16"/>
        <v>18.099900000000002</v>
      </c>
      <c r="U61" s="1">
        <f t="shared" si="16"/>
        <v>0.29211000000000004</v>
      </c>
      <c r="V61" s="3">
        <f t="shared" si="16"/>
        <v>1.2922</v>
      </c>
      <c r="W61" s="4">
        <f t="shared" si="16"/>
        <v>0</v>
      </c>
      <c r="Y61" s="3">
        <f t="shared" si="36"/>
        <v>50.106887999999998</v>
      </c>
      <c r="Z61" s="3">
        <f t="shared" si="37"/>
        <v>808.66319999999996</v>
      </c>
      <c r="AA61" s="1">
        <f t="shared" si="38"/>
        <v>3.5772639999999996</v>
      </c>
      <c r="AB61" s="1">
        <f t="shared" si="39"/>
        <v>0</v>
      </c>
      <c r="AC61" s="2">
        <f t="shared" si="32"/>
        <v>48.603681359999996</v>
      </c>
      <c r="AD61" s="1">
        <f t="shared" si="97"/>
        <v>784.40330399999993</v>
      </c>
      <c r="AE61" s="3">
        <f t="shared" si="75"/>
        <v>3.4699460799999993</v>
      </c>
      <c r="AF61" s="4">
        <f t="shared" si="81"/>
        <v>0</v>
      </c>
      <c r="AG61" s="2">
        <f t="shared" si="22"/>
        <v>47.100474719999994</v>
      </c>
      <c r="AH61" s="1">
        <f t="shared" si="98"/>
        <v>760.14340799999991</v>
      </c>
      <c r="AI61" s="3">
        <f t="shared" si="76"/>
        <v>3.3626281599999994</v>
      </c>
      <c r="AJ61" s="4">
        <f t="shared" si="82"/>
        <v>0</v>
      </c>
      <c r="AK61" s="2">
        <f t="shared" si="24"/>
        <v>45.597268079999999</v>
      </c>
      <c r="AL61" s="1">
        <f t="shared" si="99"/>
        <v>735.883512</v>
      </c>
      <c r="AM61" s="3">
        <f t="shared" si="77"/>
        <v>3.2553102399999996</v>
      </c>
      <c r="AN61" s="4">
        <f t="shared" si="83"/>
        <v>0</v>
      </c>
      <c r="AO61" s="2">
        <f t="shared" si="26"/>
        <v>45.597268079999999</v>
      </c>
      <c r="AP61" s="1">
        <f t="shared" si="100"/>
        <v>735.883512</v>
      </c>
      <c r="AQ61" s="3">
        <f t="shared" si="78"/>
        <v>3.2553102399999996</v>
      </c>
      <c r="AR61" s="4">
        <f t="shared" si="84"/>
        <v>0</v>
      </c>
      <c r="AT61" s="51">
        <f t="shared" si="28"/>
        <v>2519.1999999999998</v>
      </c>
      <c r="AU61" s="51">
        <f t="shared" ref="AU61:BT61" si="107">AT61</f>
        <v>2519.1999999999998</v>
      </c>
      <c r="AV61" s="51">
        <f t="shared" si="107"/>
        <v>2519.1999999999998</v>
      </c>
      <c r="AW61" s="51">
        <f t="shared" si="107"/>
        <v>2519.1999999999998</v>
      </c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</row>
    <row r="62" spans="1:72" ht="38.25" x14ac:dyDescent="0.25">
      <c r="A62" s="6">
        <f t="shared" si="30"/>
        <v>54</v>
      </c>
      <c r="B62" s="22" t="s">
        <v>59</v>
      </c>
      <c r="C62" s="52">
        <v>4790.3</v>
      </c>
      <c r="D62" s="47">
        <v>12.82</v>
      </c>
      <c r="E62" s="5">
        <v>0.245</v>
      </c>
      <c r="F62" s="1">
        <v>1.06</v>
      </c>
      <c r="G62" s="25">
        <v>4.28</v>
      </c>
      <c r="H62" s="2">
        <f t="shared" si="31"/>
        <v>12.4354</v>
      </c>
      <c r="I62" s="1">
        <f t="shared" si="31"/>
        <v>0.23765</v>
      </c>
      <c r="J62" s="3">
        <f t="shared" si="31"/>
        <v>1.0282</v>
      </c>
      <c r="K62" s="4">
        <f t="shared" si="31"/>
        <v>4.1516000000000002</v>
      </c>
      <c r="L62" s="2">
        <f t="shared" si="14"/>
        <v>12.050799999999999</v>
      </c>
      <c r="M62" s="1">
        <f t="shared" si="14"/>
        <v>0.23029999999999998</v>
      </c>
      <c r="N62" s="3">
        <f t="shared" si="14"/>
        <v>0.99639999999999995</v>
      </c>
      <c r="O62" s="4">
        <f t="shared" si="14"/>
        <v>4.0232000000000001</v>
      </c>
      <c r="P62" s="2">
        <f t="shared" si="15"/>
        <v>11.6662</v>
      </c>
      <c r="Q62" s="1">
        <f t="shared" si="15"/>
        <v>0.22295000000000001</v>
      </c>
      <c r="R62" s="3">
        <f t="shared" si="15"/>
        <v>0.96460000000000012</v>
      </c>
      <c r="S62" s="4">
        <f t="shared" si="15"/>
        <v>3.8948000000000005</v>
      </c>
      <c r="T62" s="2">
        <f t="shared" si="16"/>
        <v>11.6662</v>
      </c>
      <c r="U62" s="1">
        <f t="shared" si="16"/>
        <v>0.22295000000000001</v>
      </c>
      <c r="V62" s="3">
        <f t="shared" si="16"/>
        <v>0.96460000000000012</v>
      </c>
      <c r="W62" s="4">
        <f t="shared" si="16"/>
        <v>3.8948000000000005</v>
      </c>
      <c r="Y62" s="3">
        <f t="shared" si="36"/>
        <v>61.411645999999998</v>
      </c>
      <c r="Z62" s="3">
        <f t="shared" si="37"/>
        <v>1173.6234999999999</v>
      </c>
      <c r="AA62" s="1">
        <f t="shared" si="38"/>
        <v>5.0777180000000008</v>
      </c>
      <c r="AB62" s="1">
        <f t="shared" si="39"/>
        <v>20.502483999999999</v>
      </c>
      <c r="AC62" s="2">
        <f t="shared" si="32"/>
        <v>59.569296619999996</v>
      </c>
      <c r="AD62" s="1">
        <f t="shared" si="97"/>
        <v>1138.4147949999999</v>
      </c>
      <c r="AE62" s="3">
        <f t="shared" si="75"/>
        <v>4.9253864600000004</v>
      </c>
      <c r="AF62" s="4">
        <f t="shared" si="81"/>
        <v>19.887409479999999</v>
      </c>
      <c r="AG62" s="2">
        <f t="shared" si="22"/>
        <v>57.726947239999994</v>
      </c>
      <c r="AH62" s="1">
        <f t="shared" si="98"/>
        <v>1103.2060899999999</v>
      </c>
      <c r="AI62" s="3">
        <f t="shared" si="76"/>
        <v>4.7730549200000008</v>
      </c>
      <c r="AJ62" s="4">
        <f t="shared" si="82"/>
        <v>19.272334959999998</v>
      </c>
      <c r="AK62" s="2">
        <f t="shared" si="24"/>
        <v>55.88459786</v>
      </c>
      <c r="AL62" s="1">
        <f t="shared" si="99"/>
        <v>1067.9973849999999</v>
      </c>
      <c r="AM62" s="3">
        <f t="shared" si="77"/>
        <v>4.6207233800000012</v>
      </c>
      <c r="AN62" s="4">
        <f t="shared" si="83"/>
        <v>18.657260439999998</v>
      </c>
      <c r="AO62" s="2">
        <f t="shared" si="26"/>
        <v>55.88459786</v>
      </c>
      <c r="AP62" s="1">
        <f t="shared" si="100"/>
        <v>1067.9973849999999</v>
      </c>
      <c r="AQ62" s="3">
        <f t="shared" si="78"/>
        <v>4.6207233800000012</v>
      </c>
      <c r="AR62" s="4">
        <f t="shared" si="84"/>
        <v>18.657260439999998</v>
      </c>
      <c r="AT62" s="51">
        <f t="shared" si="28"/>
        <v>4790.3</v>
      </c>
      <c r="AU62" s="51">
        <f t="shared" ref="AU62:BT62" si="108">AT62</f>
        <v>4790.3</v>
      </c>
      <c r="AV62" s="51">
        <f t="shared" si="108"/>
        <v>4790.3</v>
      </c>
      <c r="AW62" s="51">
        <f t="shared" si="108"/>
        <v>4790.3</v>
      </c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</row>
    <row r="63" spans="1:72" ht="38.25" x14ac:dyDescent="0.25">
      <c r="A63" s="6">
        <f t="shared" si="30"/>
        <v>55</v>
      </c>
      <c r="B63" s="22" t="s">
        <v>60</v>
      </c>
      <c r="C63" s="52">
        <v>4606.1000000000004</v>
      </c>
      <c r="D63" s="47">
        <v>30.33</v>
      </c>
      <c r="E63" s="5">
        <v>0.33200000000000002</v>
      </c>
      <c r="F63" s="1">
        <v>1.93</v>
      </c>
      <c r="G63" s="25">
        <v>0</v>
      </c>
      <c r="H63" s="2">
        <f t="shared" si="31"/>
        <v>29.420099999999998</v>
      </c>
      <c r="I63" s="1">
        <f t="shared" si="31"/>
        <v>0.32203999999999999</v>
      </c>
      <c r="J63" s="3">
        <f t="shared" si="31"/>
        <v>1.8720999999999999</v>
      </c>
      <c r="K63" s="4">
        <f t="shared" si="31"/>
        <v>0</v>
      </c>
      <c r="L63" s="2">
        <f t="shared" si="14"/>
        <v>28.510199999999998</v>
      </c>
      <c r="M63" s="1">
        <f t="shared" si="14"/>
        <v>0.31208000000000002</v>
      </c>
      <c r="N63" s="3">
        <f t="shared" si="14"/>
        <v>1.8141999999999998</v>
      </c>
      <c r="O63" s="4">
        <f t="shared" si="14"/>
        <v>0</v>
      </c>
      <c r="P63" s="2">
        <f t="shared" si="15"/>
        <v>27.600300000000001</v>
      </c>
      <c r="Q63" s="1">
        <f t="shared" si="15"/>
        <v>0.30212</v>
      </c>
      <c r="R63" s="3">
        <f t="shared" si="15"/>
        <v>1.7563</v>
      </c>
      <c r="S63" s="4">
        <f t="shared" si="15"/>
        <v>0</v>
      </c>
      <c r="T63" s="2">
        <f t="shared" si="16"/>
        <v>27.600300000000001</v>
      </c>
      <c r="U63" s="1">
        <f t="shared" si="16"/>
        <v>0.30212</v>
      </c>
      <c r="V63" s="3">
        <f t="shared" si="16"/>
        <v>1.7563</v>
      </c>
      <c r="W63" s="4">
        <f t="shared" si="16"/>
        <v>0</v>
      </c>
      <c r="Y63" s="3">
        <f t="shared" si="36"/>
        <v>139.703013</v>
      </c>
      <c r="Z63" s="3">
        <f t="shared" si="37"/>
        <v>1529.2252000000003</v>
      </c>
      <c r="AA63" s="1">
        <f t="shared" si="38"/>
        <v>8.8897730000000017</v>
      </c>
      <c r="AB63" s="1">
        <f t="shared" si="39"/>
        <v>0</v>
      </c>
      <c r="AC63" s="2">
        <f t="shared" si="32"/>
        <v>135.51192261</v>
      </c>
      <c r="AD63" s="1">
        <f t="shared" si="97"/>
        <v>1483.3484440000002</v>
      </c>
      <c r="AE63" s="3">
        <f t="shared" si="75"/>
        <v>8.6230798100000019</v>
      </c>
      <c r="AF63" s="4">
        <f t="shared" si="81"/>
        <v>0</v>
      </c>
      <c r="AG63" s="2">
        <f t="shared" si="22"/>
        <v>131.32083222</v>
      </c>
      <c r="AH63" s="1">
        <f t="shared" si="98"/>
        <v>1437.4716880000003</v>
      </c>
      <c r="AI63" s="3">
        <f t="shared" si="76"/>
        <v>8.3563866200000003</v>
      </c>
      <c r="AJ63" s="4">
        <f t="shared" si="82"/>
        <v>0</v>
      </c>
      <c r="AK63" s="2">
        <f t="shared" si="24"/>
        <v>127.12974183</v>
      </c>
      <c r="AL63" s="1">
        <f t="shared" si="99"/>
        <v>1391.5949320000004</v>
      </c>
      <c r="AM63" s="3">
        <f t="shared" si="77"/>
        <v>8.0896934300000023</v>
      </c>
      <c r="AN63" s="4">
        <f t="shared" si="83"/>
        <v>0</v>
      </c>
      <c r="AO63" s="2">
        <f t="shared" si="26"/>
        <v>127.12974183</v>
      </c>
      <c r="AP63" s="1">
        <f t="shared" si="100"/>
        <v>1391.5949320000004</v>
      </c>
      <c r="AQ63" s="3">
        <f t="shared" si="78"/>
        <v>8.0896934300000023</v>
      </c>
      <c r="AR63" s="4">
        <f t="shared" si="84"/>
        <v>0</v>
      </c>
      <c r="AT63" s="51">
        <f t="shared" si="28"/>
        <v>4606.1000000000004</v>
      </c>
      <c r="AU63" s="51">
        <f t="shared" ref="AU63:BT63" si="109">AT63</f>
        <v>4606.1000000000004</v>
      </c>
      <c r="AV63" s="51">
        <f t="shared" si="109"/>
        <v>4606.1000000000004</v>
      </c>
      <c r="AW63" s="51">
        <f t="shared" si="109"/>
        <v>4606.1000000000004</v>
      </c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</row>
    <row r="64" spans="1:72" ht="51" x14ac:dyDescent="0.25">
      <c r="A64" s="6">
        <f t="shared" si="30"/>
        <v>56</v>
      </c>
      <c r="B64" s="22" t="s">
        <v>61</v>
      </c>
      <c r="C64" s="52">
        <v>7711.9</v>
      </c>
      <c r="D64" s="47">
        <v>25.93</v>
      </c>
      <c r="E64" s="5">
        <v>0.23499999999999999</v>
      </c>
      <c r="F64" s="1">
        <v>1.3</v>
      </c>
      <c r="G64" s="25">
        <v>0</v>
      </c>
      <c r="H64" s="2">
        <f t="shared" si="31"/>
        <v>25.152100000000001</v>
      </c>
      <c r="I64" s="1">
        <f t="shared" si="31"/>
        <v>0.22794999999999999</v>
      </c>
      <c r="J64" s="3">
        <f t="shared" si="31"/>
        <v>1.2609999999999999</v>
      </c>
      <c r="K64" s="4">
        <f t="shared" si="31"/>
        <v>0</v>
      </c>
      <c r="L64" s="2">
        <f t="shared" si="14"/>
        <v>24.374199999999998</v>
      </c>
      <c r="M64" s="1">
        <f t="shared" si="14"/>
        <v>0.22089999999999999</v>
      </c>
      <c r="N64" s="3">
        <f t="shared" si="14"/>
        <v>1.222</v>
      </c>
      <c r="O64" s="4">
        <f t="shared" si="14"/>
        <v>0</v>
      </c>
      <c r="P64" s="2">
        <f t="shared" si="15"/>
        <v>23.596299999999999</v>
      </c>
      <c r="Q64" s="1">
        <f t="shared" si="15"/>
        <v>0.21384999999999998</v>
      </c>
      <c r="R64" s="3">
        <f t="shared" si="15"/>
        <v>1.1830000000000001</v>
      </c>
      <c r="S64" s="4">
        <f t="shared" si="15"/>
        <v>0</v>
      </c>
      <c r="T64" s="2">
        <f t="shared" si="16"/>
        <v>23.596299999999999</v>
      </c>
      <c r="U64" s="1">
        <f t="shared" si="16"/>
        <v>0.21384999999999998</v>
      </c>
      <c r="V64" s="3">
        <f t="shared" si="16"/>
        <v>1.1830000000000001</v>
      </c>
      <c r="W64" s="4">
        <f t="shared" si="16"/>
        <v>0</v>
      </c>
      <c r="Y64" s="3">
        <f t="shared" si="36"/>
        <v>199.96956699999998</v>
      </c>
      <c r="Z64" s="3">
        <f t="shared" si="37"/>
        <v>1812.2964999999999</v>
      </c>
      <c r="AA64" s="1">
        <f t="shared" si="38"/>
        <v>10.025469999999999</v>
      </c>
      <c r="AB64" s="1">
        <f t="shared" si="39"/>
        <v>0</v>
      </c>
      <c r="AC64" s="2">
        <f t="shared" si="32"/>
        <v>193.97047998999997</v>
      </c>
      <c r="AD64" s="1">
        <f t="shared" si="97"/>
        <v>1757.9276049999999</v>
      </c>
      <c r="AE64" s="3">
        <f t="shared" si="75"/>
        <v>9.7247058999999982</v>
      </c>
      <c r="AF64" s="4">
        <f t="shared" si="81"/>
        <v>0</v>
      </c>
      <c r="AG64" s="2">
        <f t="shared" si="22"/>
        <v>187.97139297999996</v>
      </c>
      <c r="AH64" s="1">
        <f t="shared" si="98"/>
        <v>1703.5587099999998</v>
      </c>
      <c r="AI64" s="3">
        <f t="shared" si="76"/>
        <v>9.4239417999999979</v>
      </c>
      <c r="AJ64" s="4">
        <f t="shared" si="82"/>
        <v>0</v>
      </c>
      <c r="AK64" s="2">
        <f t="shared" si="24"/>
        <v>181.97230596999998</v>
      </c>
      <c r="AL64" s="1">
        <f t="shared" si="99"/>
        <v>1649.189815</v>
      </c>
      <c r="AM64" s="3">
        <f t="shared" si="77"/>
        <v>9.1231776999999994</v>
      </c>
      <c r="AN64" s="4">
        <f t="shared" si="83"/>
        <v>0</v>
      </c>
      <c r="AO64" s="2">
        <f t="shared" si="26"/>
        <v>181.97230596999998</v>
      </c>
      <c r="AP64" s="1">
        <f t="shared" si="100"/>
        <v>1649.189815</v>
      </c>
      <c r="AQ64" s="3">
        <f t="shared" si="78"/>
        <v>9.1231776999999994</v>
      </c>
      <c r="AR64" s="4">
        <f t="shared" si="84"/>
        <v>0</v>
      </c>
      <c r="AT64" s="51">
        <f t="shared" si="28"/>
        <v>7711.9</v>
      </c>
      <c r="AU64" s="51">
        <f t="shared" ref="AU64:BT64" si="110">AT64</f>
        <v>7711.9</v>
      </c>
      <c r="AV64" s="51">
        <f t="shared" si="110"/>
        <v>7711.9</v>
      </c>
      <c r="AW64" s="51">
        <f t="shared" si="110"/>
        <v>7711.9</v>
      </c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</row>
    <row r="65" spans="1:72" ht="38.25" x14ac:dyDescent="0.25">
      <c r="A65" s="6">
        <f t="shared" si="30"/>
        <v>57</v>
      </c>
      <c r="B65" s="22" t="s">
        <v>62</v>
      </c>
      <c r="C65" s="52">
        <v>2958.6</v>
      </c>
      <c r="D65" s="47">
        <v>12.98</v>
      </c>
      <c r="E65" s="5">
        <v>0.216</v>
      </c>
      <c r="F65" s="1">
        <v>0.67</v>
      </c>
      <c r="G65" s="25">
        <v>3.06</v>
      </c>
      <c r="H65" s="2">
        <f t="shared" si="31"/>
        <v>12.5906</v>
      </c>
      <c r="I65" s="1">
        <f t="shared" si="31"/>
        <v>0.20951999999999998</v>
      </c>
      <c r="J65" s="3">
        <f t="shared" si="31"/>
        <v>0.64990000000000003</v>
      </c>
      <c r="K65" s="4">
        <f t="shared" si="31"/>
        <v>2.9681999999999999</v>
      </c>
      <c r="L65" s="2">
        <f t="shared" si="14"/>
        <v>12.2012</v>
      </c>
      <c r="M65" s="1">
        <f t="shared" si="14"/>
        <v>0.20304</v>
      </c>
      <c r="N65" s="3">
        <f t="shared" si="14"/>
        <v>0.62980000000000003</v>
      </c>
      <c r="O65" s="4">
        <f t="shared" si="14"/>
        <v>2.8763999999999998</v>
      </c>
      <c r="P65" s="2">
        <f t="shared" si="15"/>
        <v>11.811800000000002</v>
      </c>
      <c r="Q65" s="1">
        <f t="shared" si="15"/>
        <v>0.19656000000000001</v>
      </c>
      <c r="R65" s="3">
        <f t="shared" si="15"/>
        <v>0.60970000000000002</v>
      </c>
      <c r="S65" s="4">
        <f t="shared" si="15"/>
        <v>2.7846000000000002</v>
      </c>
      <c r="T65" s="2">
        <f t="shared" si="16"/>
        <v>11.811800000000002</v>
      </c>
      <c r="U65" s="1">
        <f t="shared" si="16"/>
        <v>0.19656000000000001</v>
      </c>
      <c r="V65" s="3">
        <f t="shared" si="16"/>
        <v>0.60970000000000002</v>
      </c>
      <c r="W65" s="4">
        <f t="shared" si="16"/>
        <v>2.7846000000000002</v>
      </c>
      <c r="Y65" s="3">
        <f t="shared" si="36"/>
        <v>38.402628</v>
      </c>
      <c r="Z65" s="3">
        <f t="shared" si="37"/>
        <v>639.05759999999998</v>
      </c>
      <c r="AA65" s="1">
        <f t="shared" si="38"/>
        <v>1.9822620000000002</v>
      </c>
      <c r="AB65" s="1">
        <f t="shared" si="39"/>
        <v>9.0533160000000006</v>
      </c>
      <c r="AC65" s="2">
        <f t="shared" si="32"/>
        <v>37.250549159999998</v>
      </c>
      <c r="AD65" s="1">
        <f t="shared" si="97"/>
        <v>619.88587199999995</v>
      </c>
      <c r="AE65" s="3">
        <f t="shared" si="75"/>
        <v>1.9227941400000002</v>
      </c>
      <c r="AF65" s="4">
        <f t="shared" si="81"/>
        <v>8.7817165199999998</v>
      </c>
      <c r="AG65" s="2">
        <f t="shared" si="22"/>
        <v>36.098470319999997</v>
      </c>
      <c r="AH65" s="1">
        <f t="shared" si="98"/>
        <v>600.71414399999992</v>
      </c>
      <c r="AI65" s="3">
        <f t="shared" si="76"/>
        <v>1.8633262800000001</v>
      </c>
      <c r="AJ65" s="4">
        <f t="shared" si="82"/>
        <v>8.5101170400000008</v>
      </c>
      <c r="AK65" s="2">
        <f t="shared" si="24"/>
        <v>34.946391480000003</v>
      </c>
      <c r="AL65" s="1">
        <f t="shared" si="99"/>
        <v>581.542416</v>
      </c>
      <c r="AM65" s="3">
        <f t="shared" si="77"/>
        <v>1.8038584200000003</v>
      </c>
      <c r="AN65" s="4">
        <f t="shared" si="83"/>
        <v>8.23851756</v>
      </c>
      <c r="AO65" s="2">
        <f t="shared" si="26"/>
        <v>34.946391480000003</v>
      </c>
      <c r="AP65" s="1">
        <f t="shared" si="100"/>
        <v>581.542416</v>
      </c>
      <c r="AQ65" s="3">
        <f t="shared" si="78"/>
        <v>1.8038584200000003</v>
      </c>
      <c r="AR65" s="4">
        <f t="shared" si="84"/>
        <v>8.23851756</v>
      </c>
      <c r="AT65" s="51">
        <f t="shared" si="28"/>
        <v>2958.6</v>
      </c>
      <c r="AU65" s="51">
        <f t="shared" ref="AU65:BT65" si="111">AT65</f>
        <v>2958.6</v>
      </c>
      <c r="AV65" s="51">
        <f t="shared" si="111"/>
        <v>2958.6</v>
      </c>
      <c r="AW65" s="51">
        <f t="shared" si="111"/>
        <v>2958.6</v>
      </c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</row>
    <row r="66" spans="1:72" ht="51" x14ac:dyDescent="0.25">
      <c r="A66" s="6">
        <f t="shared" si="30"/>
        <v>58</v>
      </c>
      <c r="B66" s="22" t="s">
        <v>63</v>
      </c>
      <c r="C66" s="52">
        <v>6182.9</v>
      </c>
      <c r="D66" s="47">
        <v>26.91</v>
      </c>
      <c r="E66" s="5">
        <v>0.23899999999999999</v>
      </c>
      <c r="F66" s="1">
        <v>1</v>
      </c>
      <c r="G66" s="25">
        <v>0</v>
      </c>
      <c r="H66" s="2">
        <f t="shared" si="31"/>
        <v>26.102699999999999</v>
      </c>
      <c r="I66" s="1">
        <f t="shared" si="31"/>
        <v>0.23182999999999998</v>
      </c>
      <c r="J66" s="3">
        <f t="shared" si="31"/>
        <v>0.97</v>
      </c>
      <c r="K66" s="4">
        <f t="shared" si="31"/>
        <v>0</v>
      </c>
      <c r="L66" s="2">
        <f t="shared" si="14"/>
        <v>25.295399999999997</v>
      </c>
      <c r="M66" s="1">
        <f t="shared" si="14"/>
        <v>0.22465999999999997</v>
      </c>
      <c r="N66" s="3">
        <f t="shared" si="14"/>
        <v>0.94</v>
      </c>
      <c r="O66" s="4">
        <f t="shared" si="14"/>
        <v>0</v>
      </c>
      <c r="P66" s="2">
        <f t="shared" si="15"/>
        <v>24.488099999999999</v>
      </c>
      <c r="Q66" s="1">
        <f t="shared" si="15"/>
        <v>0.21748999999999999</v>
      </c>
      <c r="R66" s="3">
        <f t="shared" si="15"/>
        <v>0.91</v>
      </c>
      <c r="S66" s="4">
        <f t="shared" si="15"/>
        <v>0</v>
      </c>
      <c r="T66" s="2">
        <f t="shared" si="16"/>
        <v>24.488099999999999</v>
      </c>
      <c r="U66" s="1">
        <f t="shared" si="16"/>
        <v>0.21748999999999999</v>
      </c>
      <c r="V66" s="3">
        <f t="shared" si="16"/>
        <v>0.91</v>
      </c>
      <c r="W66" s="4">
        <f t="shared" si="16"/>
        <v>0</v>
      </c>
      <c r="Y66" s="3">
        <f t="shared" si="36"/>
        <v>166.38183899999999</v>
      </c>
      <c r="Z66" s="3">
        <f t="shared" si="37"/>
        <v>1477.7130999999999</v>
      </c>
      <c r="AA66" s="1">
        <f t="shared" si="38"/>
        <v>6.1829000000000001</v>
      </c>
      <c r="AB66" s="1">
        <f t="shared" si="39"/>
        <v>0</v>
      </c>
      <c r="AC66" s="2">
        <f t="shared" si="32"/>
        <v>161.39038382999999</v>
      </c>
      <c r="AD66" s="1">
        <f t="shared" si="97"/>
        <v>1433.381707</v>
      </c>
      <c r="AE66" s="3">
        <f t="shared" si="75"/>
        <v>5.9974129999999999</v>
      </c>
      <c r="AF66" s="4">
        <f t="shared" si="81"/>
        <v>0</v>
      </c>
      <c r="AG66" s="2">
        <f t="shared" si="22"/>
        <v>156.39892865999997</v>
      </c>
      <c r="AH66" s="1">
        <f t="shared" si="98"/>
        <v>1389.0503139999998</v>
      </c>
      <c r="AI66" s="3">
        <f t="shared" si="76"/>
        <v>5.8119259999999997</v>
      </c>
      <c r="AJ66" s="4">
        <f t="shared" si="82"/>
        <v>0</v>
      </c>
      <c r="AK66" s="2">
        <f t="shared" si="24"/>
        <v>151.40747349</v>
      </c>
      <c r="AL66" s="1">
        <f t="shared" si="99"/>
        <v>1344.7189209999999</v>
      </c>
      <c r="AM66" s="3">
        <f t="shared" si="77"/>
        <v>5.6264390000000004</v>
      </c>
      <c r="AN66" s="4">
        <f t="shared" si="83"/>
        <v>0</v>
      </c>
      <c r="AO66" s="2">
        <f t="shared" si="26"/>
        <v>151.40747349</v>
      </c>
      <c r="AP66" s="1">
        <f t="shared" si="100"/>
        <v>1344.7189209999999</v>
      </c>
      <c r="AQ66" s="3">
        <f t="shared" si="78"/>
        <v>5.6264390000000004</v>
      </c>
      <c r="AR66" s="4">
        <f t="shared" si="84"/>
        <v>0</v>
      </c>
      <c r="AT66" s="51">
        <f t="shared" si="28"/>
        <v>6182.9</v>
      </c>
      <c r="AU66" s="51">
        <f t="shared" ref="AU66:BT66" si="112">AT66</f>
        <v>6182.9</v>
      </c>
      <c r="AV66" s="51">
        <f t="shared" si="112"/>
        <v>6182.9</v>
      </c>
      <c r="AW66" s="51">
        <f t="shared" si="112"/>
        <v>6182.9</v>
      </c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</row>
    <row r="67" spans="1:72" x14ac:dyDescent="0.25">
      <c r="A67" s="6">
        <f t="shared" si="30"/>
        <v>59</v>
      </c>
      <c r="B67" s="22" t="s">
        <v>64</v>
      </c>
      <c r="C67" s="52">
        <v>3555.6</v>
      </c>
      <c r="D67" s="47">
        <v>22.92</v>
      </c>
      <c r="E67" s="5">
        <v>0.152</v>
      </c>
      <c r="F67" s="1">
        <v>0.92</v>
      </c>
      <c r="G67" s="25">
        <v>0</v>
      </c>
      <c r="H67" s="2">
        <f t="shared" si="31"/>
        <v>22.232400000000002</v>
      </c>
      <c r="I67" s="1">
        <f t="shared" si="31"/>
        <v>0.14743999999999999</v>
      </c>
      <c r="J67" s="3">
        <f t="shared" si="31"/>
        <v>0.89239999999999997</v>
      </c>
      <c r="K67" s="4">
        <f t="shared" si="31"/>
        <v>0</v>
      </c>
      <c r="L67" s="2">
        <f t="shared" si="14"/>
        <v>21.544799999999999</v>
      </c>
      <c r="M67" s="1">
        <f t="shared" si="14"/>
        <v>0.14287999999999998</v>
      </c>
      <c r="N67" s="3">
        <f t="shared" si="14"/>
        <v>0.86480000000000001</v>
      </c>
      <c r="O67" s="4">
        <f t="shared" si="14"/>
        <v>0</v>
      </c>
      <c r="P67" s="2">
        <f t="shared" si="15"/>
        <v>20.857200000000002</v>
      </c>
      <c r="Q67" s="1">
        <f t="shared" si="15"/>
        <v>0.13832</v>
      </c>
      <c r="R67" s="3">
        <f t="shared" si="15"/>
        <v>0.83720000000000006</v>
      </c>
      <c r="S67" s="4">
        <f t="shared" si="15"/>
        <v>0</v>
      </c>
      <c r="T67" s="2">
        <f t="shared" si="16"/>
        <v>20.857200000000002</v>
      </c>
      <c r="U67" s="1">
        <f t="shared" si="16"/>
        <v>0.13832</v>
      </c>
      <c r="V67" s="3">
        <f t="shared" si="16"/>
        <v>0.83720000000000006</v>
      </c>
      <c r="W67" s="4">
        <f t="shared" si="16"/>
        <v>0</v>
      </c>
      <c r="Y67" s="3">
        <f t="shared" si="36"/>
        <v>81.494351999999992</v>
      </c>
      <c r="Z67" s="3">
        <f t="shared" si="37"/>
        <v>540.45119999999997</v>
      </c>
      <c r="AA67" s="1">
        <f t="shared" si="38"/>
        <v>3.2711519999999998</v>
      </c>
      <c r="AB67" s="1">
        <f t="shared" si="39"/>
        <v>0</v>
      </c>
      <c r="AC67" s="2">
        <f t="shared" si="32"/>
        <v>79.049521439999992</v>
      </c>
      <c r="AD67" s="1">
        <f t="shared" si="97"/>
        <v>524.237664</v>
      </c>
      <c r="AE67" s="3">
        <f t="shared" si="75"/>
        <v>3.1730174399999997</v>
      </c>
      <c r="AF67" s="4">
        <f t="shared" si="81"/>
        <v>0</v>
      </c>
      <c r="AG67" s="2">
        <f t="shared" si="22"/>
        <v>76.604690879999993</v>
      </c>
      <c r="AH67" s="1">
        <f t="shared" si="98"/>
        <v>508.02412799999996</v>
      </c>
      <c r="AI67" s="3">
        <f t="shared" si="76"/>
        <v>3.0748828799999997</v>
      </c>
      <c r="AJ67" s="4">
        <f t="shared" si="82"/>
        <v>0</v>
      </c>
      <c r="AK67" s="2">
        <f t="shared" si="24"/>
        <v>74.159860319999993</v>
      </c>
      <c r="AL67" s="1">
        <f t="shared" si="99"/>
        <v>491.81059199999999</v>
      </c>
      <c r="AM67" s="3">
        <f t="shared" si="77"/>
        <v>2.97674832</v>
      </c>
      <c r="AN67" s="4">
        <f t="shared" si="83"/>
        <v>0</v>
      </c>
      <c r="AO67" s="2">
        <f t="shared" si="26"/>
        <v>74.159860319999993</v>
      </c>
      <c r="AP67" s="1">
        <f t="shared" si="100"/>
        <v>491.81059199999999</v>
      </c>
      <c r="AQ67" s="3">
        <f t="shared" si="78"/>
        <v>2.97674832</v>
      </c>
      <c r="AR67" s="4">
        <f t="shared" si="84"/>
        <v>0</v>
      </c>
      <c r="AT67" s="51">
        <f t="shared" si="28"/>
        <v>3555.6</v>
      </c>
      <c r="AU67" s="51">
        <f t="shared" ref="AU67:BT67" si="113">AT67</f>
        <v>3555.6</v>
      </c>
      <c r="AV67" s="51">
        <f t="shared" si="113"/>
        <v>3555.6</v>
      </c>
      <c r="AW67" s="51">
        <f t="shared" si="113"/>
        <v>3555.6</v>
      </c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</row>
    <row r="68" spans="1:72" x14ac:dyDescent="0.25">
      <c r="A68" s="6">
        <f t="shared" si="30"/>
        <v>60</v>
      </c>
      <c r="B68" s="22" t="s">
        <v>65</v>
      </c>
      <c r="C68" s="52">
        <v>2260</v>
      </c>
      <c r="D68" s="47">
        <v>34.78</v>
      </c>
      <c r="E68" s="5">
        <v>0.15</v>
      </c>
      <c r="F68" s="1">
        <v>1.55</v>
      </c>
      <c r="G68" s="25">
        <v>0</v>
      </c>
      <c r="H68" s="2">
        <f t="shared" si="31"/>
        <v>33.736600000000003</v>
      </c>
      <c r="I68" s="1">
        <f t="shared" si="31"/>
        <v>0.14549999999999999</v>
      </c>
      <c r="J68" s="3">
        <f t="shared" si="31"/>
        <v>1.5035000000000001</v>
      </c>
      <c r="K68" s="4">
        <f t="shared" si="31"/>
        <v>0</v>
      </c>
      <c r="L68" s="2">
        <f t="shared" si="14"/>
        <v>32.693199999999997</v>
      </c>
      <c r="M68" s="1">
        <f t="shared" si="14"/>
        <v>0.14099999999999999</v>
      </c>
      <c r="N68" s="3">
        <f t="shared" si="14"/>
        <v>1.4569999999999999</v>
      </c>
      <c r="O68" s="4">
        <f t="shared" si="14"/>
        <v>0</v>
      </c>
      <c r="P68" s="2">
        <f t="shared" si="15"/>
        <v>31.649800000000003</v>
      </c>
      <c r="Q68" s="1">
        <f t="shared" si="15"/>
        <v>0.13650000000000001</v>
      </c>
      <c r="R68" s="3">
        <f t="shared" si="15"/>
        <v>1.4105000000000001</v>
      </c>
      <c r="S68" s="4">
        <f t="shared" si="15"/>
        <v>0</v>
      </c>
      <c r="T68" s="2">
        <f t="shared" si="16"/>
        <v>31.649800000000003</v>
      </c>
      <c r="U68" s="1">
        <f t="shared" si="16"/>
        <v>0.13650000000000001</v>
      </c>
      <c r="V68" s="3">
        <f t="shared" si="16"/>
        <v>1.4105000000000001</v>
      </c>
      <c r="W68" s="4">
        <f t="shared" si="16"/>
        <v>0</v>
      </c>
      <c r="Y68" s="3">
        <f t="shared" si="36"/>
        <v>78.602800000000002</v>
      </c>
      <c r="Z68" s="3">
        <f t="shared" si="37"/>
        <v>339</v>
      </c>
      <c r="AA68" s="1">
        <f t="shared" si="38"/>
        <v>3.5030000000000001</v>
      </c>
      <c r="AB68" s="1">
        <f t="shared" si="39"/>
        <v>0</v>
      </c>
      <c r="AC68" s="2">
        <f t="shared" si="32"/>
        <v>76.244715999999997</v>
      </c>
      <c r="AD68" s="1">
        <f t="shared" si="97"/>
        <v>328.83</v>
      </c>
      <c r="AE68" s="3">
        <f t="shared" si="75"/>
        <v>3.39791</v>
      </c>
      <c r="AF68" s="4">
        <f t="shared" si="81"/>
        <v>0</v>
      </c>
      <c r="AG68" s="2">
        <f t="shared" si="22"/>
        <v>73.886631999999992</v>
      </c>
      <c r="AH68" s="1">
        <f t="shared" si="98"/>
        <v>318.65999999999997</v>
      </c>
      <c r="AI68" s="3">
        <f t="shared" si="76"/>
        <v>3.2928199999999999</v>
      </c>
      <c r="AJ68" s="4">
        <f t="shared" si="82"/>
        <v>0</v>
      </c>
      <c r="AK68" s="2">
        <f t="shared" si="24"/>
        <v>71.528548000000001</v>
      </c>
      <c r="AL68" s="1">
        <f t="shared" si="99"/>
        <v>308.49</v>
      </c>
      <c r="AM68" s="3">
        <f t="shared" si="77"/>
        <v>3.1877300000000002</v>
      </c>
      <c r="AN68" s="4">
        <f t="shared" si="83"/>
        <v>0</v>
      </c>
      <c r="AO68" s="2">
        <f t="shared" si="26"/>
        <v>71.528548000000001</v>
      </c>
      <c r="AP68" s="1">
        <f t="shared" si="100"/>
        <v>308.49</v>
      </c>
      <c r="AQ68" s="3">
        <f t="shared" si="78"/>
        <v>3.1877300000000002</v>
      </c>
      <c r="AR68" s="4">
        <f t="shared" si="84"/>
        <v>0</v>
      </c>
      <c r="AT68" s="51">
        <f t="shared" si="28"/>
        <v>2260</v>
      </c>
      <c r="AU68" s="51">
        <f t="shared" ref="AU68:BT68" si="114">AT68</f>
        <v>2260</v>
      </c>
      <c r="AV68" s="51">
        <f t="shared" si="114"/>
        <v>2260</v>
      </c>
      <c r="AW68" s="51">
        <f t="shared" si="114"/>
        <v>2260</v>
      </c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</row>
    <row r="69" spans="1:72" ht="38.25" x14ac:dyDescent="0.25">
      <c r="A69" s="6">
        <f t="shared" si="30"/>
        <v>61</v>
      </c>
      <c r="B69" s="22" t="s">
        <v>66</v>
      </c>
      <c r="C69" s="52">
        <v>4618.3999999999996</v>
      </c>
      <c r="D69" s="47">
        <v>45.82</v>
      </c>
      <c r="E69" s="5">
        <v>0.182</v>
      </c>
      <c r="F69" s="1">
        <v>1.1599999999999999</v>
      </c>
      <c r="G69" s="25">
        <v>1.17</v>
      </c>
      <c r="H69" s="2">
        <f t="shared" si="31"/>
        <v>44.445399999999999</v>
      </c>
      <c r="I69" s="1">
        <f t="shared" si="31"/>
        <v>0.17654</v>
      </c>
      <c r="J69" s="3">
        <f t="shared" si="31"/>
        <v>1.1252</v>
      </c>
      <c r="K69" s="4">
        <f t="shared" si="31"/>
        <v>1.1348999999999998</v>
      </c>
      <c r="L69" s="2">
        <f t="shared" si="14"/>
        <v>43.070799999999998</v>
      </c>
      <c r="M69" s="1">
        <f t="shared" si="14"/>
        <v>0.17107999999999998</v>
      </c>
      <c r="N69" s="3">
        <f t="shared" si="14"/>
        <v>1.0903999999999998</v>
      </c>
      <c r="O69" s="4">
        <f t="shared" si="14"/>
        <v>1.0997999999999999</v>
      </c>
      <c r="P69" s="2">
        <f t="shared" si="15"/>
        <v>41.696200000000005</v>
      </c>
      <c r="Q69" s="1">
        <f t="shared" si="15"/>
        <v>0.16561999999999999</v>
      </c>
      <c r="R69" s="3">
        <f t="shared" si="15"/>
        <v>1.0555999999999999</v>
      </c>
      <c r="S69" s="4">
        <f t="shared" si="15"/>
        <v>1.0647</v>
      </c>
      <c r="T69" s="2">
        <f t="shared" si="16"/>
        <v>41.696200000000005</v>
      </c>
      <c r="U69" s="1">
        <f t="shared" si="16"/>
        <v>0.16561999999999999</v>
      </c>
      <c r="V69" s="3">
        <f t="shared" si="16"/>
        <v>1.0555999999999999</v>
      </c>
      <c r="W69" s="4">
        <f t="shared" si="16"/>
        <v>1.0647</v>
      </c>
      <c r="Y69" s="3">
        <f t="shared" si="36"/>
        <v>211.61508799999999</v>
      </c>
      <c r="Z69" s="3">
        <f t="shared" si="37"/>
        <v>840.54879999999991</v>
      </c>
      <c r="AA69" s="1">
        <f t="shared" si="38"/>
        <v>5.3573439999999994</v>
      </c>
      <c r="AB69" s="1">
        <f t="shared" si="39"/>
        <v>5.4035279999999997</v>
      </c>
      <c r="AC69" s="2">
        <f t="shared" si="32"/>
        <v>205.26663535999998</v>
      </c>
      <c r="AD69" s="1">
        <f t="shared" si="97"/>
        <v>815.33233599999994</v>
      </c>
      <c r="AE69" s="3">
        <f t="shared" si="75"/>
        <v>5.1966236799999992</v>
      </c>
      <c r="AF69" s="4">
        <f t="shared" si="81"/>
        <v>5.2414221599999999</v>
      </c>
      <c r="AG69" s="2">
        <f t="shared" si="22"/>
        <v>198.91818271999998</v>
      </c>
      <c r="AH69" s="1">
        <f t="shared" si="98"/>
        <v>790.11587199999985</v>
      </c>
      <c r="AI69" s="3">
        <f t="shared" si="76"/>
        <v>5.0359033599999989</v>
      </c>
      <c r="AJ69" s="4">
        <f t="shared" si="82"/>
        <v>5.0793163199999993</v>
      </c>
      <c r="AK69" s="2">
        <f t="shared" si="24"/>
        <v>192.56973008</v>
      </c>
      <c r="AL69" s="1">
        <f t="shared" si="99"/>
        <v>764.89940799999999</v>
      </c>
      <c r="AM69" s="3">
        <f t="shared" si="77"/>
        <v>4.8751830399999996</v>
      </c>
      <c r="AN69" s="4">
        <f t="shared" si="83"/>
        <v>4.9172104799999996</v>
      </c>
      <c r="AO69" s="2">
        <f t="shared" si="26"/>
        <v>192.56973008</v>
      </c>
      <c r="AP69" s="1">
        <f t="shared" si="100"/>
        <v>764.89940799999999</v>
      </c>
      <c r="AQ69" s="3">
        <f t="shared" si="78"/>
        <v>4.8751830399999996</v>
      </c>
      <c r="AR69" s="4">
        <f t="shared" si="84"/>
        <v>4.9172104799999996</v>
      </c>
      <c r="AT69" s="51">
        <f t="shared" si="28"/>
        <v>4618.3999999999996</v>
      </c>
      <c r="AU69" s="51">
        <f t="shared" ref="AU69:BT69" si="115">AT69</f>
        <v>4618.3999999999996</v>
      </c>
      <c r="AV69" s="51">
        <f t="shared" si="115"/>
        <v>4618.3999999999996</v>
      </c>
      <c r="AW69" s="51">
        <f t="shared" si="115"/>
        <v>4618.3999999999996</v>
      </c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</row>
    <row r="70" spans="1:72" ht="38.25" x14ac:dyDescent="0.25">
      <c r="A70" s="6">
        <f t="shared" si="30"/>
        <v>62</v>
      </c>
      <c r="B70" s="22" t="s">
        <v>67</v>
      </c>
      <c r="C70" s="52">
        <v>2555.1999999999998</v>
      </c>
      <c r="D70" s="47">
        <v>31.58</v>
      </c>
      <c r="E70" s="5">
        <v>0.42899999999999999</v>
      </c>
      <c r="F70" s="1">
        <v>2.4300000000000002</v>
      </c>
      <c r="G70" s="25">
        <v>0</v>
      </c>
      <c r="H70" s="2">
        <f t="shared" si="31"/>
        <v>30.632599999999996</v>
      </c>
      <c r="I70" s="1">
        <f t="shared" si="31"/>
        <v>0.41613</v>
      </c>
      <c r="J70" s="3">
        <f t="shared" si="31"/>
        <v>2.3571</v>
      </c>
      <c r="K70" s="4">
        <f t="shared" si="31"/>
        <v>0</v>
      </c>
      <c r="L70" s="2">
        <f t="shared" si="14"/>
        <v>29.685199999999998</v>
      </c>
      <c r="M70" s="1">
        <f t="shared" si="14"/>
        <v>0.40325999999999995</v>
      </c>
      <c r="N70" s="3">
        <f t="shared" si="14"/>
        <v>2.2842000000000002</v>
      </c>
      <c r="O70" s="4">
        <f t="shared" si="14"/>
        <v>0</v>
      </c>
      <c r="P70" s="2">
        <f t="shared" si="15"/>
        <v>28.7378</v>
      </c>
      <c r="Q70" s="1">
        <f t="shared" si="15"/>
        <v>0.39039000000000001</v>
      </c>
      <c r="R70" s="3">
        <f t="shared" si="15"/>
        <v>2.2113</v>
      </c>
      <c r="S70" s="4">
        <f t="shared" si="15"/>
        <v>0</v>
      </c>
      <c r="T70" s="2">
        <f t="shared" si="16"/>
        <v>28.7378</v>
      </c>
      <c r="U70" s="1">
        <f t="shared" si="16"/>
        <v>0.39039000000000001</v>
      </c>
      <c r="V70" s="3">
        <f t="shared" si="16"/>
        <v>2.2113</v>
      </c>
      <c r="W70" s="4">
        <f t="shared" si="16"/>
        <v>0</v>
      </c>
      <c r="Y70" s="3">
        <f t="shared" si="36"/>
        <v>80.693215999999993</v>
      </c>
      <c r="Z70" s="3">
        <f t="shared" si="37"/>
        <v>1096.1807999999999</v>
      </c>
      <c r="AA70" s="1">
        <f t="shared" si="38"/>
        <v>6.2091359999999991</v>
      </c>
      <c r="AB70" s="1">
        <f t="shared" si="39"/>
        <v>0</v>
      </c>
      <c r="AC70" s="2">
        <f t="shared" si="32"/>
        <v>78.272419519999985</v>
      </c>
      <c r="AD70" s="1">
        <f t="shared" si="97"/>
        <v>1063.2953759999998</v>
      </c>
      <c r="AE70" s="3">
        <f t="shared" si="75"/>
        <v>6.0228619199999986</v>
      </c>
      <c r="AF70" s="4">
        <f t="shared" si="81"/>
        <v>0</v>
      </c>
      <c r="AG70" s="2">
        <f t="shared" si="22"/>
        <v>75.851623039999993</v>
      </c>
      <c r="AH70" s="1">
        <f t="shared" si="98"/>
        <v>1030.4099519999997</v>
      </c>
      <c r="AI70" s="3">
        <f t="shared" si="76"/>
        <v>5.8365878399999991</v>
      </c>
      <c r="AJ70" s="4">
        <f t="shared" si="82"/>
        <v>0</v>
      </c>
      <c r="AK70" s="2">
        <f t="shared" si="24"/>
        <v>73.43082656</v>
      </c>
      <c r="AL70" s="1">
        <f t="shared" si="99"/>
        <v>997.52452799999992</v>
      </c>
      <c r="AM70" s="3">
        <f t="shared" si="77"/>
        <v>5.6503137599999995</v>
      </c>
      <c r="AN70" s="4">
        <f t="shared" si="83"/>
        <v>0</v>
      </c>
      <c r="AO70" s="2">
        <f t="shared" si="26"/>
        <v>73.43082656</v>
      </c>
      <c r="AP70" s="1">
        <f t="shared" si="100"/>
        <v>997.52452799999992</v>
      </c>
      <c r="AQ70" s="3">
        <f t="shared" si="78"/>
        <v>5.6503137599999995</v>
      </c>
      <c r="AR70" s="4">
        <f t="shared" si="84"/>
        <v>0</v>
      </c>
      <c r="AT70" s="51">
        <f t="shared" si="28"/>
        <v>2555.1999999999998</v>
      </c>
      <c r="AU70" s="51">
        <f t="shared" ref="AU70:BT70" si="116">AT70</f>
        <v>2555.1999999999998</v>
      </c>
      <c r="AV70" s="51">
        <f t="shared" si="116"/>
        <v>2555.1999999999998</v>
      </c>
      <c r="AW70" s="51">
        <f t="shared" si="116"/>
        <v>2555.1999999999998</v>
      </c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</row>
    <row r="71" spans="1:72" x14ac:dyDescent="0.25">
      <c r="A71" s="6">
        <f t="shared" si="30"/>
        <v>63</v>
      </c>
      <c r="B71" s="22" t="s">
        <v>68</v>
      </c>
      <c r="C71" s="52">
        <v>4878.5</v>
      </c>
      <c r="D71" s="47">
        <v>31.3</v>
      </c>
      <c r="E71" s="5">
        <v>0.20799999999999999</v>
      </c>
      <c r="F71" s="1">
        <v>2.93</v>
      </c>
      <c r="G71" s="25">
        <v>0</v>
      </c>
      <c r="H71" s="2">
        <f t="shared" si="31"/>
        <v>30.361000000000001</v>
      </c>
      <c r="I71" s="1">
        <f t="shared" si="31"/>
        <v>0.20175999999999999</v>
      </c>
      <c r="J71" s="3">
        <f t="shared" si="31"/>
        <v>2.8421000000000003</v>
      </c>
      <c r="K71" s="4">
        <f t="shared" si="31"/>
        <v>0</v>
      </c>
      <c r="L71" s="2">
        <f t="shared" si="14"/>
        <v>29.422000000000001</v>
      </c>
      <c r="M71" s="1">
        <f t="shared" si="14"/>
        <v>0.19551999999999997</v>
      </c>
      <c r="N71" s="3">
        <f t="shared" si="14"/>
        <v>2.7542</v>
      </c>
      <c r="O71" s="4">
        <f t="shared" si="14"/>
        <v>0</v>
      </c>
      <c r="P71" s="2">
        <f t="shared" si="15"/>
        <v>28.483000000000001</v>
      </c>
      <c r="Q71" s="1">
        <f t="shared" si="15"/>
        <v>0.18928</v>
      </c>
      <c r="R71" s="3">
        <f t="shared" si="15"/>
        <v>2.6663000000000001</v>
      </c>
      <c r="S71" s="4">
        <f t="shared" si="15"/>
        <v>0</v>
      </c>
      <c r="T71" s="2">
        <f t="shared" si="16"/>
        <v>28.483000000000001</v>
      </c>
      <c r="U71" s="1">
        <f t="shared" si="16"/>
        <v>0.18928</v>
      </c>
      <c r="V71" s="3">
        <f t="shared" si="16"/>
        <v>2.6663000000000001</v>
      </c>
      <c r="W71" s="4">
        <f t="shared" si="16"/>
        <v>0</v>
      </c>
      <c r="Y71" s="3">
        <f t="shared" si="36"/>
        <v>152.69705000000002</v>
      </c>
      <c r="Z71" s="3">
        <f t="shared" si="37"/>
        <v>1014.728</v>
      </c>
      <c r="AA71" s="1">
        <f t="shared" si="38"/>
        <v>14.294005</v>
      </c>
      <c r="AB71" s="1">
        <f t="shared" si="39"/>
        <v>0</v>
      </c>
      <c r="AC71" s="2">
        <f t="shared" si="32"/>
        <v>148.11613850000001</v>
      </c>
      <c r="AD71" s="1">
        <f t="shared" si="97"/>
        <v>984.28615999999988</v>
      </c>
      <c r="AE71" s="3">
        <f t="shared" si="75"/>
        <v>13.86518485</v>
      </c>
      <c r="AF71" s="4">
        <f t="shared" si="81"/>
        <v>0</v>
      </c>
      <c r="AG71" s="2">
        <f t="shared" si="22"/>
        <v>143.53522700000002</v>
      </c>
      <c r="AH71" s="1">
        <f t="shared" si="98"/>
        <v>953.84431999999993</v>
      </c>
      <c r="AI71" s="3">
        <f t="shared" si="76"/>
        <v>13.4363647</v>
      </c>
      <c r="AJ71" s="4">
        <f t="shared" si="82"/>
        <v>0</v>
      </c>
      <c r="AK71" s="2">
        <f t="shared" si="24"/>
        <v>138.95431550000004</v>
      </c>
      <c r="AL71" s="1">
        <f t="shared" si="99"/>
        <v>923.40247999999997</v>
      </c>
      <c r="AM71" s="3">
        <f t="shared" si="77"/>
        <v>13.00754455</v>
      </c>
      <c r="AN71" s="4">
        <f t="shared" si="83"/>
        <v>0</v>
      </c>
      <c r="AO71" s="2">
        <f t="shared" si="26"/>
        <v>138.95431550000004</v>
      </c>
      <c r="AP71" s="1">
        <f t="shared" si="100"/>
        <v>923.40247999999997</v>
      </c>
      <c r="AQ71" s="3">
        <f t="shared" si="78"/>
        <v>13.00754455</v>
      </c>
      <c r="AR71" s="4">
        <f t="shared" si="84"/>
        <v>0</v>
      </c>
      <c r="AT71" s="51">
        <f t="shared" si="28"/>
        <v>4878.5</v>
      </c>
      <c r="AU71" s="51">
        <f t="shared" ref="AU71:BT71" si="117">AT71</f>
        <v>4878.5</v>
      </c>
      <c r="AV71" s="51">
        <f t="shared" si="117"/>
        <v>4878.5</v>
      </c>
      <c r="AW71" s="51">
        <f t="shared" si="117"/>
        <v>4878.5</v>
      </c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</row>
    <row r="72" spans="1:72" x14ac:dyDescent="0.25">
      <c r="A72" s="6">
        <f t="shared" si="30"/>
        <v>64</v>
      </c>
      <c r="B72" s="22" t="s">
        <v>69</v>
      </c>
      <c r="C72" s="52">
        <v>3564</v>
      </c>
      <c r="D72" s="47">
        <v>40.799999999999997</v>
      </c>
      <c r="E72" s="5">
        <v>0.24099999999999999</v>
      </c>
      <c r="F72" s="1">
        <v>0.68</v>
      </c>
      <c r="G72" s="25">
        <v>0</v>
      </c>
      <c r="H72" s="2">
        <f t="shared" si="31"/>
        <v>39.575999999999993</v>
      </c>
      <c r="I72" s="1">
        <f t="shared" si="31"/>
        <v>0.23376999999999998</v>
      </c>
      <c r="J72" s="3">
        <f t="shared" si="31"/>
        <v>0.65960000000000008</v>
      </c>
      <c r="K72" s="4">
        <f t="shared" si="31"/>
        <v>0</v>
      </c>
      <c r="L72" s="2">
        <f t="shared" si="14"/>
        <v>38.351999999999997</v>
      </c>
      <c r="M72" s="1">
        <f t="shared" si="14"/>
        <v>0.22653999999999999</v>
      </c>
      <c r="N72" s="3">
        <f t="shared" si="14"/>
        <v>0.63919999999999999</v>
      </c>
      <c r="O72" s="4">
        <f t="shared" si="14"/>
        <v>0</v>
      </c>
      <c r="P72" s="2">
        <f t="shared" si="15"/>
        <v>37.128</v>
      </c>
      <c r="Q72" s="1">
        <f t="shared" si="15"/>
        <v>0.21931</v>
      </c>
      <c r="R72" s="3">
        <f t="shared" si="15"/>
        <v>0.61880000000000002</v>
      </c>
      <c r="S72" s="4">
        <f t="shared" si="15"/>
        <v>0</v>
      </c>
      <c r="T72" s="2">
        <f t="shared" si="16"/>
        <v>37.128</v>
      </c>
      <c r="U72" s="1">
        <f t="shared" si="16"/>
        <v>0.21931</v>
      </c>
      <c r="V72" s="3">
        <f t="shared" si="16"/>
        <v>0.61880000000000002</v>
      </c>
      <c r="W72" s="4">
        <f t="shared" si="16"/>
        <v>0</v>
      </c>
      <c r="Y72" s="3">
        <f t="shared" si="36"/>
        <v>145.41119999999998</v>
      </c>
      <c r="Z72" s="3">
        <f t="shared" si="37"/>
        <v>858.92399999999998</v>
      </c>
      <c r="AA72" s="1">
        <f t="shared" si="38"/>
        <v>2.4235199999999999</v>
      </c>
      <c r="AB72" s="1">
        <f t="shared" si="39"/>
        <v>0</v>
      </c>
      <c r="AC72" s="2">
        <f t="shared" si="32"/>
        <v>141.04886399999998</v>
      </c>
      <c r="AD72" s="1">
        <f t="shared" si="97"/>
        <v>833.15627999999992</v>
      </c>
      <c r="AE72" s="3">
        <f t="shared" si="75"/>
        <v>2.3508144</v>
      </c>
      <c r="AF72" s="4">
        <f t="shared" si="81"/>
        <v>0</v>
      </c>
      <c r="AG72" s="2">
        <f t="shared" si="22"/>
        <v>136.68652799999998</v>
      </c>
      <c r="AH72" s="1">
        <f t="shared" si="98"/>
        <v>807.38855999999998</v>
      </c>
      <c r="AI72" s="3">
        <f t="shared" si="76"/>
        <v>2.2781087999999996</v>
      </c>
      <c r="AJ72" s="4">
        <f t="shared" si="82"/>
        <v>0</v>
      </c>
      <c r="AK72" s="2">
        <f t="shared" si="24"/>
        <v>132.32419199999998</v>
      </c>
      <c r="AL72" s="1">
        <f t="shared" si="99"/>
        <v>781.62084000000004</v>
      </c>
      <c r="AM72" s="3">
        <f t="shared" si="77"/>
        <v>2.2054032000000001</v>
      </c>
      <c r="AN72" s="4">
        <f t="shared" si="83"/>
        <v>0</v>
      </c>
      <c r="AO72" s="2">
        <f t="shared" si="26"/>
        <v>132.32419199999998</v>
      </c>
      <c r="AP72" s="1">
        <f t="shared" si="100"/>
        <v>781.62084000000004</v>
      </c>
      <c r="AQ72" s="3">
        <f t="shared" si="78"/>
        <v>2.2054032000000001</v>
      </c>
      <c r="AR72" s="4">
        <f t="shared" si="84"/>
        <v>0</v>
      </c>
      <c r="AT72" s="51">
        <f t="shared" si="28"/>
        <v>3564</v>
      </c>
      <c r="AU72" s="51">
        <f t="shared" ref="AU72:BT72" si="118">AT72</f>
        <v>3564</v>
      </c>
      <c r="AV72" s="51">
        <f t="shared" si="118"/>
        <v>3564</v>
      </c>
      <c r="AW72" s="51">
        <f t="shared" si="118"/>
        <v>3564</v>
      </c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</row>
    <row r="73" spans="1:72" x14ac:dyDescent="0.25">
      <c r="A73" s="6">
        <f t="shared" si="30"/>
        <v>65</v>
      </c>
      <c r="B73" s="22" t="s">
        <v>70</v>
      </c>
      <c r="C73" s="52">
        <v>5207.2</v>
      </c>
      <c r="D73" s="47">
        <v>14.17</v>
      </c>
      <c r="E73" s="5">
        <v>0.30299999999999999</v>
      </c>
      <c r="F73" s="1">
        <v>0.63</v>
      </c>
      <c r="G73" s="25">
        <v>5.8</v>
      </c>
      <c r="H73" s="2">
        <f t="shared" si="31"/>
        <v>13.744899999999999</v>
      </c>
      <c r="I73" s="1">
        <f t="shared" si="31"/>
        <v>0.29391</v>
      </c>
      <c r="J73" s="3">
        <f t="shared" si="31"/>
        <v>0.61109999999999998</v>
      </c>
      <c r="K73" s="4">
        <f t="shared" si="31"/>
        <v>5.6259999999999994</v>
      </c>
      <c r="L73" s="2">
        <f t="shared" si="14"/>
        <v>13.319799999999999</v>
      </c>
      <c r="M73" s="1">
        <f t="shared" si="14"/>
        <v>0.28481999999999996</v>
      </c>
      <c r="N73" s="3">
        <f t="shared" si="14"/>
        <v>0.59219999999999995</v>
      </c>
      <c r="O73" s="4">
        <f t="shared" si="14"/>
        <v>5.452</v>
      </c>
      <c r="P73" s="2">
        <f t="shared" si="15"/>
        <v>12.8947</v>
      </c>
      <c r="Q73" s="1">
        <f t="shared" si="15"/>
        <v>0.27572999999999998</v>
      </c>
      <c r="R73" s="3">
        <f t="shared" si="15"/>
        <v>0.57330000000000003</v>
      </c>
      <c r="S73" s="4">
        <f t="shared" si="15"/>
        <v>5.2779999999999996</v>
      </c>
      <c r="T73" s="2">
        <f t="shared" si="16"/>
        <v>12.8947</v>
      </c>
      <c r="U73" s="1">
        <f t="shared" si="16"/>
        <v>0.27572999999999998</v>
      </c>
      <c r="V73" s="3">
        <f t="shared" si="16"/>
        <v>0.57330000000000003</v>
      </c>
      <c r="W73" s="4">
        <f t="shared" si="16"/>
        <v>5.2779999999999996</v>
      </c>
      <c r="Y73" s="3">
        <f t="shared" si="36"/>
        <v>73.786023999999983</v>
      </c>
      <c r="Z73" s="3">
        <f t="shared" si="37"/>
        <v>1577.7815999999998</v>
      </c>
      <c r="AA73" s="1">
        <f t="shared" si="38"/>
        <v>3.2805360000000001</v>
      </c>
      <c r="AB73" s="1">
        <f t="shared" si="39"/>
        <v>30.20176</v>
      </c>
      <c r="AC73" s="2">
        <f t="shared" si="32"/>
        <v>71.572443279999987</v>
      </c>
      <c r="AD73" s="1">
        <f t="shared" si="97"/>
        <v>1530.4481519999997</v>
      </c>
      <c r="AE73" s="3">
        <f t="shared" si="75"/>
        <v>3.1821199199999999</v>
      </c>
      <c r="AF73" s="4">
        <f t="shared" si="81"/>
        <v>29.295707199999999</v>
      </c>
      <c r="AG73" s="2">
        <f t="shared" si="22"/>
        <v>69.358862559999977</v>
      </c>
      <c r="AH73" s="1">
        <f t="shared" si="98"/>
        <v>1483.1147039999996</v>
      </c>
      <c r="AI73" s="3">
        <f t="shared" si="76"/>
        <v>3.0837038400000001</v>
      </c>
      <c r="AJ73" s="4">
        <f t="shared" si="82"/>
        <v>28.389654399999998</v>
      </c>
      <c r="AK73" s="2">
        <f t="shared" si="24"/>
        <v>67.145281839999981</v>
      </c>
      <c r="AL73" s="1">
        <f t="shared" si="99"/>
        <v>1435.7812559999998</v>
      </c>
      <c r="AM73" s="3">
        <f t="shared" si="77"/>
        <v>2.9852877600000003</v>
      </c>
      <c r="AN73" s="4">
        <f t="shared" si="83"/>
        <v>27.4836016</v>
      </c>
      <c r="AO73" s="2">
        <f t="shared" si="26"/>
        <v>67.145281839999981</v>
      </c>
      <c r="AP73" s="1">
        <f t="shared" si="100"/>
        <v>1435.7812559999998</v>
      </c>
      <c r="AQ73" s="3">
        <f t="shared" si="78"/>
        <v>2.9852877600000003</v>
      </c>
      <c r="AR73" s="4">
        <f t="shared" si="84"/>
        <v>27.4836016</v>
      </c>
      <c r="AT73" s="51">
        <f t="shared" si="28"/>
        <v>5207.2</v>
      </c>
      <c r="AU73" s="51">
        <f t="shared" ref="AU73:BT73" si="119">AT73</f>
        <v>5207.2</v>
      </c>
      <c r="AV73" s="51">
        <f t="shared" si="119"/>
        <v>5207.2</v>
      </c>
      <c r="AW73" s="51">
        <f t="shared" si="119"/>
        <v>5207.2</v>
      </c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</row>
    <row r="74" spans="1:72" ht="25.5" x14ac:dyDescent="0.25">
      <c r="A74" s="6">
        <f t="shared" si="30"/>
        <v>66</v>
      </c>
      <c r="B74" s="22" t="s">
        <v>71</v>
      </c>
      <c r="C74" s="52">
        <v>1590.8</v>
      </c>
      <c r="D74" s="47">
        <v>49.09</v>
      </c>
      <c r="E74" s="5">
        <v>0.30199999999999999</v>
      </c>
      <c r="F74" s="1">
        <v>2.83</v>
      </c>
      <c r="G74" s="25">
        <v>0</v>
      </c>
      <c r="H74" s="2">
        <f t="shared" si="31"/>
        <v>47.6173</v>
      </c>
      <c r="I74" s="1">
        <f t="shared" si="31"/>
        <v>0.29293999999999998</v>
      </c>
      <c r="J74" s="3">
        <f t="shared" si="31"/>
        <v>2.7450999999999999</v>
      </c>
      <c r="K74" s="4">
        <f t="shared" si="31"/>
        <v>0</v>
      </c>
      <c r="L74" s="2">
        <f t="shared" ref="L74:O105" si="120">D74*0.94</f>
        <v>46.144600000000004</v>
      </c>
      <c r="M74" s="1">
        <f t="shared" si="120"/>
        <v>0.28387999999999997</v>
      </c>
      <c r="N74" s="3">
        <f t="shared" si="120"/>
        <v>2.6602000000000001</v>
      </c>
      <c r="O74" s="4">
        <f t="shared" si="120"/>
        <v>0</v>
      </c>
      <c r="P74" s="2">
        <f t="shared" ref="P74:S105" si="121">D74*0.91</f>
        <v>44.671900000000008</v>
      </c>
      <c r="Q74" s="1">
        <f t="shared" si="121"/>
        <v>0.27482000000000001</v>
      </c>
      <c r="R74" s="3">
        <f t="shared" si="121"/>
        <v>2.5753000000000004</v>
      </c>
      <c r="S74" s="4">
        <f t="shared" si="121"/>
        <v>0</v>
      </c>
      <c r="T74" s="2">
        <f t="shared" ref="T74:W105" si="122">P74</f>
        <v>44.671900000000008</v>
      </c>
      <c r="U74" s="1">
        <f t="shared" si="122"/>
        <v>0.27482000000000001</v>
      </c>
      <c r="V74" s="3">
        <f t="shared" si="122"/>
        <v>2.5753000000000004</v>
      </c>
      <c r="W74" s="4">
        <f t="shared" si="122"/>
        <v>0</v>
      </c>
      <c r="Y74" s="3">
        <f t="shared" si="36"/>
        <v>78.092371999999997</v>
      </c>
      <c r="Z74" s="3">
        <f t="shared" si="37"/>
        <v>480.42159999999996</v>
      </c>
      <c r="AA74" s="1">
        <f t="shared" si="38"/>
        <v>4.5019640000000001</v>
      </c>
      <c r="AB74" s="1">
        <f t="shared" si="39"/>
        <v>0</v>
      </c>
      <c r="AC74" s="2">
        <f t="shared" si="32"/>
        <v>75.749600839999999</v>
      </c>
      <c r="AD74" s="1">
        <f t="shared" si="97"/>
        <v>466.00895199999997</v>
      </c>
      <c r="AE74" s="3">
        <f t="shared" si="75"/>
        <v>4.3669050799999996</v>
      </c>
      <c r="AF74" s="4">
        <f t="shared" si="81"/>
        <v>0</v>
      </c>
      <c r="AG74" s="2">
        <f t="shared" ref="AG74:AG105" si="123">Y74*0.94</f>
        <v>73.406829679999987</v>
      </c>
      <c r="AH74" s="1">
        <f t="shared" si="98"/>
        <v>451.59630399999992</v>
      </c>
      <c r="AI74" s="3">
        <f t="shared" si="76"/>
        <v>4.2318461599999999</v>
      </c>
      <c r="AJ74" s="4">
        <f t="shared" si="82"/>
        <v>0</v>
      </c>
      <c r="AK74" s="2">
        <f t="shared" ref="AK74:AK105" si="124">Y74*0.91</f>
        <v>71.064058520000003</v>
      </c>
      <c r="AL74" s="1">
        <f t="shared" si="99"/>
        <v>437.18365599999998</v>
      </c>
      <c r="AM74" s="3">
        <f t="shared" si="77"/>
        <v>4.0967872400000003</v>
      </c>
      <c r="AN74" s="4">
        <f t="shared" si="83"/>
        <v>0</v>
      </c>
      <c r="AO74" s="2">
        <f t="shared" ref="AO74:AO105" si="125">AK74</f>
        <v>71.064058520000003</v>
      </c>
      <c r="AP74" s="1">
        <f t="shared" si="100"/>
        <v>437.18365599999998</v>
      </c>
      <c r="AQ74" s="3">
        <f t="shared" si="78"/>
        <v>4.0967872400000003</v>
      </c>
      <c r="AR74" s="4">
        <f t="shared" si="84"/>
        <v>0</v>
      </c>
      <c r="AT74" s="51">
        <f t="shared" ref="AT74:AT105" si="126">C74</f>
        <v>1590.8</v>
      </c>
      <c r="AU74" s="51">
        <f t="shared" ref="AU74:BT74" si="127">AT74</f>
        <v>1590.8</v>
      </c>
      <c r="AV74" s="51">
        <f t="shared" si="127"/>
        <v>1590.8</v>
      </c>
      <c r="AW74" s="51">
        <f t="shared" si="127"/>
        <v>1590.8</v>
      </c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</row>
    <row r="75" spans="1:72" ht="25.5" x14ac:dyDescent="0.25">
      <c r="A75" s="6">
        <f t="shared" ref="A75:A105" si="128">A74+1</f>
        <v>67</v>
      </c>
      <c r="B75" s="22" t="s">
        <v>72</v>
      </c>
      <c r="C75" s="52">
        <v>1029.4000000000001</v>
      </c>
      <c r="D75" s="47">
        <v>55.95</v>
      </c>
      <c r="E75" s="5">
        <v>0.29199999999999998</v>
      </c>
      <c r="F75" s="1">
        <v>1.65</v>
      </c>
      <c r="G75" s="25">
        <v>0</v>
      </c>
      <c r="H75" s="2">
        <f t="shared" ref="H75:K105" si="129">D75*0.97</f>
        <v>54.271500000000003</v>
      </c>
      <c r="I75" s="1">
        <f t="shared" si="129"/>
        <v>0.28323999999999999</v>
      </c>
      <c r="J75" s="3">
        <f t="shared" si="129"/>
        <v>1.6004999999999998</v>
      </c>
      <c r="K75" s="4">
        <f t="shared" si="129"/>
        <v>0</v>
      </c>
      <c r="L75" s="2">
        <f t="shared" si="120"/>
        <v>52.592999999999996</v>
      </c>
      <c r="M75" s="1">
        <f t="shared" si="120"/>
        <v>0.27447999999999995</v>
      </c>
      <c r="N75" s="3">
        <f t="shared" si="120"/>
        <v>1.5509999999999999</v>
      </c>
      <c r="O75" s="4">
        <f t="shared" si="120"/>
        <v>0</v>
      </c>
      <c r="P75" s="2">
        <f t="shared" si="121"/>
        <v>50.914500000000004</v>
      </c>
      <c r="Q75" s="1">
        <f t="shared" si="121"/>
        <v>0.26572000000000001</v>
      </c>
      <c r="R75" s="3">
        <f t="shared" si="121"/>
        <v>1.5015000000000001</v>
      </c>
      <c r="S75" s="4">
        <f t="shared" si="121"/>
        <v>0</v>
      </c>
      <c r="T75" s="2">
        <f t="shared" si="122"/>
        <v>50.914500000000004</v>
      </c>
      <c r="U75" s="1">
        <f t="shared" si="122"/>
        <v>0.26572000000000001</v>
      </c>
      <c r="V75" s="3">
        <f t="shared" si="122"/>
        <v>1.5015000000000001</v>
      </c>
      <c r="W75" s="4">
        <f t="shared" si="122"/>
        <v>0</v>
      </c>
      <c r="Y75" s="3">
        <f t="shared" si="36"/>
        <v>57.594930000000005</v>
      </c>
      <c r="Z75" s="3">
        <f t="shared" si="37"/>
        <v>300.58480000000003</v>
      </c>
      <c r="AA75" s="1">
        <f t="shared" si="38"/>
        <v>1.69851</v>
      </c>
      <c r="AB75" s="1">
        <f t="shared" si="39"/>
        <v>0</v>
      </c>
      <c r="AC75" s="2">
        <f t="shared" ref="AC75:AC105" si="130">Y75*0.97</f>
        <v>55.867082100000005</v>
      </c>
      <c r="AD75" s="1">
        <f t="shared" si="97"/>
        <v>291.56725600000004</v>
      </c>
      <c r="AE75" s="3">
        <f t="shared" si="75"/>
        <v>1.6475546999999999</v>
      </c>
      <c r="AF75" s="4">
        <f t="shared" si="81"/>
        <v>0</v>
      </c>
      <c r="AG75" s="2">
        <f t="shared" si="123"/>
        <v>54.139234200000004</v>
      </c>
      <c r="AH75" s="1">
        <f t="shared" si="98"/>
        <v>282.549712</v>
      </c>
      <c r="AI75" s="3">
        <f t="shared" si="76"/>
        <v>1.5965993999999999</v>
      </c>
      <c r="AJ75" s="4">
        <f t="shared" si="82"/>
        <v>0</v>
      </c>
      <c r="AK75" s="2">
        <f t="shared" si="124"/>
        <v>52.411386300000004</v>
      </c>
      <c r="AL75" s="1">
        <f t="shared" si="99"/>
        <v>273.53216800000001</v>
      </c>
      <c r="AM75" s="3">
        <f t="shared" si="77"/>
        <v>1.5456441000000001</v>
      </c>
      <c r="AN75" s="4">
        <f t="shared" si="83"/>
        <v>0</v>
      </c>
      <c r="AO75" s="2">
        <f t="shared" si="125"/>
        <v>52.411386300000004</v>
      </c>
      <c r="AP75" s="1">
        <f t="shared" si="100"/>
        <v>273.53216800000001</v>
      </c>
      <c r="AQ75" s="3">
        <f t="shared" si="78"/>
        <v>1.5456441000000001</v>
      </c>
      <c r="AR75" s="4">
        <f t="shared" si="84"/>
        <v>0</v>
      </c>
      <c r="AT75" s="51">
        <f t="shared" si="126"/>
        <v>1029.4000000000001</v>
      </c>
      <c r="AU75" s="51">
        <f t="shared" ref="AU75:BT75" si="131">AT75</f>
        <v>1029.4000000000001</v>
      </c>
      <c r="AV75" s="51">
        <f t="shared" si="131"/>
        <v>1029.4000000000001</v>
      </c>
      <c r="AW75" s="51">
        <f t="shared" si="131"/>
        <v>1029.4000000000001</v>
      </c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</row>
    <row r="76" spans="1:72" x14ac:dyDescent="0.25">
      <c r="A76" s="6">
        <f t="shared" si="128"/>
        <v>68</v>
      </c>
      <c r="B76" s="22" t="s">
        <v>73</v>
      </c>
      <c r="C76" s="52">
        <v>5821.4</v>
      </c>
      <c r="D76" s="47">
        <v>49.76</v>
      </c>
      <c r="E76" s="5">
        <v>0.36299999999999999</v>
      </c>
      <c r="F76" s="1">
        <v>1.72</v>
      </c>
      <c r="G76" s="25">
        <v>0</v>
      </c>
      <c r="H76" s="2">
        <f t="shared" si="129"/>
        <v>48.267199999999995</v>
      </c>
      <c r="I76" s="1">
        <f t="shared" si="129"/>
        <v>0.35210999999999998</v>
      </c>
      <c r="J76" s="3">
        <f t="shared" si="129"/>
        <v>1.6683999999999999</v>
      </c>
      <c r="K76" s="4">
        <f t="shared" si="129"/>
        <v>0</v>
      </c>
      <c r="L76" s="2">
        <f t="shared" si="120"/>
        <v>46.774399999999993</v>
      </c>
      <c r="M76" s="1">
        <f t="shared" si="120"/>
        <v>0.34121999999999997</v>
      </c>
      <c r="N76" s="3">
        <f t="shared" si="120"/>
        <v>1.6167999999999998</v>
      </c>
      <c r="O76" s="4">
        <f t="shared" si="120"/>
        <v>0</v>
      </c>
      <c r="P76" s="2">
        <f t="shared" si="121"/>
        <v>45.281599999999997</v>
      </c>
      <c r="Q76" s="1">
        <f t="shared" si="121"/>
        <v>0.33033000000000001</v>
      </c>
      <c r="R76" s="3">
        <f t="shared" si="121"/>
        <v>1.5651999999999999</v>
      </c>
      <c r="S76" s="4">
        <f t="shared" si="121"/>
        <v>0</v>
      </c>
      <c r="T76" s="2">
        <f t="shared" si="122"/>
        <v>45.281599999999997</v>
      </c>
      <c r="U76" s="1">
        <f t="shared" si="122"/>
        <v>0.33033000000000001</v>
      </c>
      <c r="V76" s="3">
        <f t="shared" si="122"/>
        <v>1.5651999999999999</v>
      </c>
      <c r="W76" s="4">
        <f t="shared" si="122"/>
        <v>0</v>
      </c>
      <c r="Y76" s="3">
        <f t="shared" si="36"/>
        <v>289.67286399999995</v>
      </c>
      <c r="Z76" s="3">
        <f t="shared" si="37"/>
        <v>2113.1681999999996</v>
      </c>
      <c r="AA76" s="1">
        <f t="shared" si="38"/>
        <v>10.012808</v>
      </c>
      <c r="AB76" s="1">
        <f t="shared" si="39"/>
        <v>0</v>
      </c>
      <c r="AC76" s="2">
        <f t="shared" si="130"/>
        <v>280.98267807999991</v>
      </c>
      <c r="AD76" s="1">
        <f t="shared" si="97"/>
        <v>2049.7731539999995</v>
      </c>
      <c r="AE76" s="3">
        <f t="shared" si="75"/>
        <v>9.7124237600000001</v>
      </c>
      <c r="AF76" s="4">
        <f t="shared" si="81"/>
        <v>0</v>
      </c>
      <c r="AG76" s="2">
        <f t="shared" si="123"/>
        <v>272.29249215999994</v>
      </c>
      <c r="AH76" s="1">
        <f t="shared" si="98"/>
        <v>1986.3781079999994</v>
      </c>
      <c r="AI76" s="3">
        <f t="shared" si="76"/>
        <v>9.4120395199999987</v>
      </c>
      <c r="AJ76" s="4">
        <f t="shared" si="82"/>
        <v>0</v>
      </c>
      <c r="AK76" s="2">
        <f t="shared" si="124"/>
        <v>263.60230623999996</v>
      </c>
      <c r="AL76" s="1">
        <f t="shared" si="99"/>
        <v>1922.9830619999998</v>
      </c>
      <c r="AM76" s="3">
        <f t="shared" si="77"/>
        <v>9.1116552800000008</v>
      </c>
      <c r="AN76" s="4">
        <f t="shared" si="83"/>
        <v>0</v>
      </c>
      <c r="AO76" s="2">
        <f t="shared" si="125"/>
        <v>263.60230623999996</v>
      </c>
      <c r="AP76" s="1">
        <f t="shared" si="100"/>
        <v>1922.9830619999998</v>
      </c>
      <c r="AQ76" s="3">
        <f t="shared" si="78"/>
        <v>9.1116552800000008</v>
      </c>
      <c r="AR76" s="4">
        <f t="shared" si="84"/>
        <v>0</v>
      </c>
      <c r="AT76" s="51">
        <f t="shared" si="126"/>
        <v>5821.4</v>
      </c>
      <c r="AU76" s="51">
        <f t="shared" ref="AU76:BT76" si="132">AT76</f>
        <v>5821.4</v>
      </c>
      <c r="AV76" s="51">
        <f t="shared" si="132"/>
        <v>5821.4</v>
      </c>
      <c r="AW76" s="51">
        <f t="shared" si="132"/>
        <v>5821.4</v>
      </c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</row>
    <row r="77" spans="1:72" x14ac:dyDescent="0.25">
      <c r="A77" s="6">
        <f t="shared" si="128"/>
        <v>69</v>
      </c>
      <c r="B77" s="22" t="s">
        <v>74</v>
      </c>
      <c r="C77" s="52">
        <v>3196.5</v>
      </c>
      <c r="D77" s="47">
        <v>15.17</v>
      </c>
      <c r="E77" s="5">
        <v>0.192</v>
      </c>
      <c r="F77" s="1">
        <v>1.69</v>
      </c>
      <c r="G77" s="25">
        <v>16.079999999999998</v>
      </c>
      <c r="H77" s="2">
        <f t="shared" si="129"/>
        <v>14.7149</v>
      </c>
      <c r="I77" s="1">
        <f t="shared" si="129"/>
        <v>0.18623999999999999</v>
      </c>
      <c r="J77" s="3">
        <f t="shared" si="129"/>
        <v>1.6393</v>
      </c>
      <c r="K77" s="4">
        <f t="shared" si="129"/>
        <v>15.597599999999998</v>
      </c>
      <c r="L77" s="2">
        <f t="shared" si="120"/>
        <v>14.259799999999998</v>
      </c>
      <c r="M77" s="1">
        <f t="shared" si="120"/>
        <v>0.18048</v>
      </c>
      <c r="N77" s="3">
        <f t="shared" si="120"/>
        <v>1.5885999999999998</v>
      </c>
      <c r="O77" s="4">
        <f t="shared" si="120"/>
        <v>15.115199999999998</v>
      </c>
      <c r="P77" s="2">
        <f t="shared" si="121"/>
        <v>13.8047</v>
      </c>
      <c r="Q77" s="1">
        <f t="shared" si="121"/>
        <v>0.17472000000000001</v>
      </c>
      <c r="R77" s="3">
        <f t="shared" si="121"/>
        <v>1.5379</v>
      </c>
      <c r="S77" s="4">
        <f t="shared" si="121"/>
        <v>14.6328</v>
      </c>
      <c r="T77" s="2">
        <f t="shared" si="122"/>
        <v>13.8047</v>
      </c>
      <c r="U77" s="1">
        <f t="shared" si="122"/>
        <v>0.17472000000000001</v>
      </c>
      <c r="V77" s="3">
        <f t="shared" si="122"/>
        <v>1.5379</v>
      </c>
      <c r="W77" s="4">
        <f t="shared" si="122"/>
        <v>14.6328</v>
      </c>
      <c r="Y77" s="3">
        <f t="shared" ref="Y77:Y105" si="133">D77*AT77/1000</f>
        <v>48.490904999999998</v>
      </c>
      <c r="Z77" s="3">
        <f t="shared" ref="Z77:Z105" si="134">E77*AU77</f>
        <v>613.72800000000007</v>
      </c>
      <c r="AA77" s="1">
        <f t="shared" ref="AA77:AA105" si="135">F77*AV77/1000</f>
        <v>5.4020850000000005</v>
      </c>
      <c r="AB77" s="1">
        <f t="shared" ref="AB77:AB105" si="136">G77*AW77/1000</f>
        <v>51.399719999999995</v>
      </c>
      <c r="AC77" s="2">
        <f t="shared" si="130"/>
        <v>47.036177849999994</v>
      </c>
      <c r="AD77" s="1">
        <f t="shared" si="97"/>
        <v>595.31616000000008</v>
      </c>
      <c r="AE77" s="3">
        <f t="shared" si="75"/>
        <v>5.2400224500000006</v>
      </c>
      <c r="AF77" s="4">
        <f t="shared" si="81"/>
        <v>49.857728399999992</v>
      </c>
      <c r="AG77" s="2">
        <f t="shared" si="123"/>
        <v>45.581450699999998</v>
      </c>
      <c r="AH77" s="1">
        <f t="shared" si="98"/>
        <v>576.90431999999998</v>
      </c>
      <c r="AI77" s="3">
        <f t="shared" si="76"/>
        <v>5.0779598999999997</v>
      </c>
      <c r="AJ77" s="4">
        <f t="shared" si="82"/>
        <v>48.315736799999989</v>
      </c>
      <c r="AK77" s="2">
        <f t="shared" si="124"/>
        <v>44.126723550000001</v>
      </c>
      <c r="AL77" s="1">
        <f t="shared" si="99"/>
        <v>558.49248000000011</v>
      </c>
      <c r="AM77" s="3">
        <f t="shared" si="77"/>
        <v>4.9158973500000007</v>
      </c>
      <c r="AN77" s="4">
        <f t="shared" si="83"/>
        <v>46.7737452</v>
      </c>
      <c r="AO77" s="2">
        <f t="shared" si="125"/>
        <v>44.126723550000001</v>
      </c>
      <c r="AP77" s="1">
        <f t="shared" si="100"/>
        <v>558.49248000000011</v>
      </c>
      <c r="AQ77" s="3">
        <f t="shared" si="78"/>
        <v>4.9158973500000007</v>
      </c>
      <c r="AR77" s="4">
        <f t="shared" si="84"/>
        <v>46.7737452</v>
      </c>
      <c r="AT77" s="51">
        <f t="shared" si="126"/>
        <v>3196.5</v>
      </c>
      <c r="AU77" s="51">
        <f t="shared" ref="AU77:BT77" si="137">AT77</f>
        <v>3196.5</v>
      </c>
      <c r="AV77" s="51">
        <f t="shared" si="137"/>
        <v>3196.5</v>
      </c>
      <c r="AW77" s="51">
        <f t="shared" si="137"/>
        <v>3196.5</v>
      </c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</row>
    <row r="78" spans="1:72" x14ac:dyDescent="0.25">
      <c r="A78" s="6">
        <f t="shared" si="128"/>
        <v>70</v>
      </c>
      <c r="B78" s="22" t="s">
        <v>75</v>
      </c>
      <c r="C78" s="52">
        <v>1782</v>
      </c>
      <c r="D78" s="47">
        <v>102.41</v>
      </c>
      <c r="E78" s="5">
        <v>0.222</v>
      </c>
      <c r="F78" s="1">
        <v>1.77</v>
      </c>
      <c r="G78" s="25">
        <v>0</v>
      </c>
      <c r="H78" s="2">
        <f>D78*0.95</f>
        <v>97.28949999999999</v>
      </c>
      <c r="I78" s="1">
        <f t="shared" si="129"/>
        <v>0.21534</v>
      </c>
      <c r="J78" s="3">
        <f t="shared" si="129"/>
        <v>1.7168999999999999</v>
      </c>
      <c r="K78" s="4">
        <f t="shared" si="129"/>
        <v>0</v>
      </c>
      <c r="L78" s="2">
        <f>D78*0.9</f>
        <v>92.168999999999997</v>
      </c>
      <c r="M78" s="1">
        <f t="shared" si="120"/>
        <v>0.20868</v>
      </c>
      <c r="N78" s="3">
        <f t="shared" si="120"/>
        <v>1.6637999999999999</v>
      </c>
      <c r="O78" s="4">
        <f t="shared" si="120"/>
        <v>0</v>
      </c>
      <c r="P78" s="2">
        <f>D78*0.85</f>
        <v>87.04849999999999</v>
      </c>
      <c r="Q78" s="1">
        <f t="shared" si="121"/>
        <v>0.20202000000000001</v>
      </c>
      <c r="R78" s="3">
        <f t="shared" si="121"/>
        <v>1.6107</v>
      </c>
      <c r="S78" s="4">
        <f t="shared" si="121"/>
        <v>0</v>
      </c>
      <c r="T78" s="2">
        <f>D78*0.8</f>
        <v>81.927999999999997</v>
      </c>
      <c r="U78" s="1">
        <f t="shared" si="122"/>
        <v>0.20202000000000001</v>
      </c>
      <c r="V78" s="3">
        <f t="shared" si="122"/>
        <v>1.6107</v>
      </c>
      <c r="W78" s="4">
        <f t="shared" si="122"/>
        <v>0</v>
      </c>
      <c r="Y78" s="3">
        <f t="shared" si="133"/>
        <v>182.49462</v>
      </c>
      <c r="Z78" s="3">
        <f t="shared" si="134"/>
        <v>395.60399999999998</v>
      </c>
      <c r="AA78" s="1">
        <f t="shared" si="135"/>
        <v>3.1541399999999999</v>
      </c>
      <c r="AB78" s="1">
        <f t="shared" si="136"/>
        <v>0</v>
      </c>
      <c r="AC78" s="2">
        <f>Y78*0.95</f>
        <v>173.369889</v>
      </c>
      <c r="AD78" s="1">
        <f t="shared" si="97"/>
        <v>383.73587999999995</v>
      </c>
      <c r="AE78" s="3">
        <f t="shared" si="75"/>
        <v>3.0595157999999998</v>
      </c>
      <c r="AF78" s="4">
        <f t="shared" si="81"/>
        <v>0</v>
      </c>
      <c r="AG78" s="2">
        <f>Y78*0.9</f>
        <v>164.245158</v>
      </c>
      <c r="AH78" s="1">
        <f t="shared" si="98"/>
        <v>371.86775999999998</v>
      </c>
      <c r="AI78" s="3">
        <f t="shared" si="76"/>
        <v>2.9648915999999996</v>
      </c>
      <c r="AJ78" s="4">
        <f t="shared" si="82"/>
        <v>0</v>
      </c>
      <c r="AK78" s="2">
        <f>Y78*0.85</f>
        <v>155.12042700000001</v>
      </c>
      <c r="AL78" s="1">
        <f t="shared" si="99"/>
        <v>359.99964</v>
      </c>
      <c r="AM78" s="3">
        <f t="shared" si="77"/>
        <v>2.8702673999999999</v>
      </c>
      <c r="AN78" s="4">
        <f t="shared" si="83"/>
        <v>0</v>
      </c>
      <c r="AO78" s="2">
        <f>Y78*0.8</f>
        <v>145.99569600000001</v>
      </c>
      <c r="AP78" s="1">
        <f t="shared" si="100"/>
        <v>359.99964</v>
      </c>
      <c r="AQ78" s="3">
        <f t="shared" si="78"/>
        <v>2.8702673999999999</v>
      </c>
      <c r="AR78" s="4">
        <f t="shared" si="84"/>
        <v>0</v>
      </c>
      <c r="AT78" s="51">
        <f t="shared" si="126"/>
        <v>1782</v>
      </c>
      <c r="AU78" s="51">
        <f t="shared" ref="AU78:BT78" si="138">AT78</f>
        <v>1782</v>
      </c>
      <c r="AV78" s="51">
        <f t="shared" si="138"/>
        <v>1782</v>
      </c>
      <c r="AW78" s="51">
        <f t="shared" si="138"/>
        <v>1782</v>
      </c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</row>
    <row r="79" spans="1:72" ht="51" x14ac:dyDescent="0.25">
      <c r="A79" s="6">
        <f t="shared" si="128"/>
        <v>71</v>
      </c>
      <c r="B79" s="23" t="s">
        <v>76</v>
      </c>
      <c r="C79" s="52">
        <v>1594.5</v>
      </c>
      <c r="D79" s="47">
        <v>9.7200000000000006</v>
      </c>
      <c r="E79" s="5">
        <v>0.36199999999999999</v>
      </c>
      <c r="F79" s="1">
        <v>0.56000000000000005</v>
      </c>
      <c r="G79" s="25">
        <v>0</v>
      </c>
      <c r="H79" s="2">
        <f t="shared" si="129"/>
        <v>9.4283999999999999</v>
      </c>
      <c r="I79" s="1">
        <f t="shared" si="129"/>
        <v>0.35113999999999995</v>
      </c>
      <c r="J79" s="3">
        <f t="shared" si="129"/>
        <v>0.54320000000000002</v>
      </c>
      <c r="K79" s="4">
        <f t="shared" si="129"/>
        <v>0</v>
      </c>
      <c r="L79" s="2">
        <f t="shared" si="120"/>
        <v>9.1368000000000009</v>
      </c>
      <c r="M79" s="1">
        <f t="shared" si="120"/>
        <v>0.34027999999999997</v>
      </c>
      <c r="N79" s="3">
        <f t="shared" si="120"/>
        <v>0.52639999999999998</v>
      </c>
      <c r="O79" s="4">
        <f t="shared" si="120"/>
        <v>0</v>
      </c>
      <c r="P79" s="2">
        <f>D79*0.91</f>
        <v>8.8452000000000002</v>
      </c>
      <c r="Q79" s="1">
        <f t="shared" si="121"/>
        <v>0.32941999999999999</v>
      </c>
      <c r="R79" s="3">
        <f t="shared" si="121"/>
        <v>0.50960000000000005</v>
      </c>
      <c r="S79" s="4">
        <f t="shared" si="121"/>
        <v>0</v>
      </c>
      <c r="T79" s="2">
        <f t="shared" si="122"/>
        <v>8.8452000000000002</v>
      </c>
      <c r="U79" s="1">
        <f t="shared" si="122"/>
        <v>0.32941999999999999</v>
      </c>
      <c r="V79" s="3">
        <f t="shared" si="122"/>
        <v>0.50960000000000005</v>
      </c>
      <c r="W79" s="4">
        <f t="shared" si="122"/>
        <v>0</v>
      </c>
      <c r="Y79" s="3">
        <f t="shared" si="133"/>
        <v>15.49854</v>
      </c>
      <c r="Z79" s="3">
        <f t="shared" si="134"/>
        <v>577.20899999999995</v>
      </c>
      <c r="AA79" s="1">
        <f t="shared" si="135"/>
        <v>0.89292000000000005</v>
      </c>
      <c r="AB79" s="1">
        <f t="shared" si="136"/>
        <v>0</v>
      </c>
      <c r="AC79" s="2">
        <f t="shared" ref="AC79:AC106" si="139">Y79*0.97</f>
        <v>15.033583800000001</v>
      </c>
      <c r="AD79" s="1">
        <f t="shared" si="97"/>
        <v>559.89272999999991</v>
      </c>
      <c r="AE79" s="3">
        <f t="shared" si="75"/>
        <v>0.86613240000000002</v>
      </c>
      <c r="AF79" s="4">
        <f t="shared" si="81"/>
        <v>0</v>
      </c>
      <c r="AG79" s="2">
        <f t="shared" ref="AG79:AG106" si="140">Y79*0.94</f>
        <v>14.568627599999999</v>
      </c>
      <c r="AH79" s="1">
        <f t="shared" si="98"/>
        <v>542.57645999999988</v>
      </c>
      <c r="AI79" s="3">
        <f t="shared" si="76"/>
        <v>0.8393448</v>
      </c>
      <c r="AJ79" s="4">
        <f t="shared" si="82"/>
        <v>0</v>
      </c>
      <c r="AK79" s="2">
        <f>Y79*0.91</f>
        <v>14.103671400000001</v>
      </c>
      <c r="AL79" s="1">
        <f t="shared" si="99"/>
        <v>525.26018999999997</v>
      </c>
      <c r="AM79" s="3">
        <f t="shared" si="77"/>
        <v>0.81255720000000009</v>
      </c>
      <c r="AN79" s="4">
        <f t="shared" si="83"/>
        <v>0</v>
      </c>
      <c r="AO79" s="2">
        <f t="shared" ref="AO79:AO106" si="141">AK79</f>
        <v>14.103671400000001</v>
      </c>
      <c r="AP79" s="1">
        <f t="shared" si="100"/>
        <v>525.26018999999997</v>
      </c>
      <c r="AQ79" s="3">
        <f t="shared" si="78"/>
        <v>0.81255720000000009</v>
      </c>
      <c r="AR79" s="4">
        <f t="shared" si="84"/>
        <v>0</v>
      </c>
      <c r="AT79" s="51">
        <f t="shared" si="126"/>
        <v>1594.5</v>
      </c>
      <c r="AU79" s="51">
        <f t="shared" ref="AU79:BT79" si="142">AT79</f>
        <v>1594.5</v>
      </c>
      <c r="AV79" s="51">
        <f t="shared" si="142"/>
        <v>1594.5</v>
      </c>
      <c r="AW79" s="51">
        <f t="shared" si="142"/>
        <v>1594.5</v>
      </c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</row>
    <row r="80" spans="1:72" ht="25.5" x14ac:dyDescent="0.25">
      <c r="A80" s="6">
        <f t="shared" si="128"/>
        <v>72</v>
      </c>
      <c r="B80" s="21" t="s">
        <v>77</v>
      </c>
      <c r="C80" s="52">
        <v>21668.400000000001</v>
      </c>
      <c r="D80" s="47">
        <v>52.24</v>
      </c>
      <c r="E80" s="5">
        <v>0.158</v>
      </c>
      <c r="F80" s="1">
        <v>1.53</v>
      </c>
      <c r="G80" s="25">
        <v>0</v>
      </c>
      <c r="H80" s="2">
        <f t="shared" si="129"/>
        <v>50.672800000000002</v>
      </c>
      <c r="I80" s="1">
        <f t="shared" si="129"/>
        <v>0.15326000000000001</v>
      </c>
      <c r="J80" s="3">
        <f t="shared" si="129"/>
        <v>1.4841</v>
      </c>
      <c r="K80" s="4">
        <f t="shared" si="129"/>
        <v>0</v>
      </c>
      <c r="L80" s="2">
        <f t="shared" si="120"/>
        <v>49.105600000000003</v>
      </c>
      <c r="M80" s="1">
        <f t="shared" si="120"/>
        <v>0.14851999999999999</v>
      </c>
      <c r="N80" s="3">
        <f t="shared" si="120"/>
        <v>1.4381999999999999</v>
      </c>
      <c r="O80" s="4">
        <f t="shared" si="120"/>
        <v>0</v>
      </c>
      <c r="P80" s="2">
        <f t="shared" si="121"/>
        <v>47.538400000000003</v>
      </c>
      <c r="Q80" s="1">
        <f t="shared" si="121"/>
        <v>0.14378000000000002</v>
      </c>
      <c r="R80" s="3">
        <f t="shared" si="121"/>
        <v>1.3923000000000001</v>
      </c>
      <c r="S80" s="4">
        <f t="shared" si="121"/>
        <v>0</v>
      </c>
      <c r="T80" s="2">
        <f t="shared" si="122"/>
        <v>47.538400000000003</v>
      </c>
      <c r="U80" s="1">
        <f t="shared" si="122"/>
        <v>0.14378000000000002</v>
      </c>
      <c r="V80" s="3">
        <f t="shared" si="122"/>
        <v>1.3923000000000001</v>
      </c>
      <c r="W80" s="4">
        <f t="shared" si="122"/>
        <v>0</v>
      </c>
      <c r="Y80" s="3">
        <f t="shared" si="133"/>
        <v>1131.957216</v>
      </c>
      <c r="Z80" s="3">
        <f t="shared" si="134"/>
        <v>3423.6072000000004</v>
      </c>
      <c r="AA80" s="1">
        <f t="shared" si="135"/>
        <v>33.152652000000003</v>
      </c>
      <c r="AB80" s="1">
        <f t="shared" si="136"/>
        <v>0</v>
      </c>
      <c r="AC80" s="2">
        <f t="shared" si="139"/>
        <v>1097.99849952</v>
      </c>
      <c r="AD80" s="1">
        <f t="shared" si="97"/>
        <v>3320.8989840000004</v>
      </c>
      <c r="AE80" s="3">
        <f t="shared" si="75"/>
        <v>32.158072440000005</v>
      </c>
      <c r="AF80" s="4">
        <f t="shared" si="81"/>
        <v>0</v>
      </c>
      <c r="AG80" s="2">
        <f t="shared" si="140"/>
        <v>1064.03978304</v>
      </c>
      <c r="AH80" s="1">
        <f t="shared" si="98"/>
        <v>3218.1907680000004</v>
      </c>
      <c r="AI80" s="3">
        <f t="shared" si="76"/>
        <v>31.16349288</v>
      </c>
      <c r="AJ80" s="4">
        <f t="shared" si="82"/>
        <v>0</v>
      </c>
      <c r="AK80" s="2">
        <f t="shared" ref="AK80:AK106" si="143">Y80*0.91</f>
        <v>1030.08106656</v>
      </c>
      <c r="AL80" s="1">
        <f t="shared" si="99"/>
        <v>3115.4825520000004</v>
      </c>
      <c r="AM80" s="3">
        <f t="shared" si="77"/>
        <v>30.168913320000005</v>
      </c>
      <c r="AN80" s="4">
        <f t="shared" si="83"/>
        <v>0</v>
      </c>
      <c r="AO80" s="2">
        <f t="shared" si="141"/>
        <v>1030.08106656</v>
      </c>
      <c r="AP80" s="1">
        <f t="shared" si="100"/>
        <v>3115.4825520000004</v>
      </c>
      <c r="AQ80" s="3">
        <f t="shared" si="78"/>
        <v>30.168913320000005</v>
      </c>
      <c r="AR80" s="4">
        <f t="shared" si="84"/>
        <v>0</v>
      </c>
      <c r="AT80" s="51">
        <f t="shared" si="126"/>
        <v>21668.400000000001</v>
      </c>
      <c r="AU80" s="51">
        <f t="shared" ref="AU80:BT80" si="144">AT80</f>
        <v>21668.400000000001</v>
      </c>
      <c r="AV80" s="51">
        <f t="shared" si="144"/>
        <v>21668.400000000001</v>
      </c>
      <c r="AW80" s="51">
        <f t="shared" si="144"/>
        <v>21668.400000000001</v>
      </c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</row>
    <row r="81" spans="1:72" ht="38.25" x14ac:dyDescent="0.25">
      <c r="A81" s="6">
        <f t="shared" si="128"/>
        <v>73</v>
      </c>
      <c r="B81" s="23" t="s">
        <v>78</v>
      </c>
      <c r="C81" s="52">
        <v>2547.6</v>
      </c>
      <c r="D81" s="47">
        <v>69.48</v>
      </c>
      <c r="E81" s="5">
        <v>0</v>
      </c>
      <c r="F81" s="1">
        <v>0</v>
      </c>
      <c r="G81" s="25">
        <v>40.159999999999997</v>
      </c>
      <c r="H81" s="2">
        <f t="shared" si="129"/>
        <v>67.395600000000002</v>
      </c>
      <c r="I81" s="1">
        <f t="shared" si="129"/>
        <v>0</v>
      </c>
      <c r="J81" s="3">
        <f t="shared" si="129"/>
        <v>0</v>
      </c>
      <c r="K81" s="4">
        <f t="shared" si="129"/>
        <v>38.955199999999998</v>
      </c>
      <c r="L81" s="2">
        <f t="shared" si="120"/>
        <v>65.311199999999999</v>
      </c>
      <c r="M81" s="1">
        <f t="shared" si="120"/>
        <v>0</v>
      </c>
      <c r="N81" s="3">
        <f t="shared" si="120"/>
        <v>0</v>
      </c>
      <c r="O81" s="4">
        <f t="shared" si="120"/>
        <v>37.750399999999992</v>
      </c>
      <c r="P81" s="2">
        <f t="shared" si="121"/>
        <v>63.226800000000004</v>
      </c>
      <c r="Q81" s="1">
        <f t="shared" si="121"/>
        <v>0</v>
      </c>
      <c r="R81" s="3">
        <f t="shared" si="121"/>
        <v>0</v>
      </c>
      <c r="S81" s="4">
        <f t="shared" si="121"/>
        <v>36.5456</v>
      </c>
      <c r="T81" s="2">
        <f t="shared" si="122"/>
        <v>63.226800000000004</v>
      </c>
      <c r="U81" s="1">
        <f t="shared" si="122"/>
        <v>0</v>
      </c>
      <c r="V81" s="3">
        <f t="shared" si="122"/>
        <v>0</v>
      </c>
      <c r="W81" s="4">
        <f t="shared" si="122"/>
        <v>36.5456</v>
      </c>
      <c r="Y81" s="3">
        <f t="shared" si="133"/>
        <v>177.007248</v>
      </c>
      <c r="Z81" s="3">
        <f t="shared" si="134"/>
        <v>0</v>
      </c>
      <c r="AA81" s="1">
        <f t="shared" si="135"/>
        <v>0</v>
      </c>
      <c r="AB81" s="1">
        <f t="shared" si="136"/>
        <v>102.311616</v>
      </c>
      <c r="AC81" s="2">
        <f t="shared" si="139"/>
        <v>171.69703056</v>
      </c>
      <c r="AD81" s="1">
        <f t="shared" si="97"/>
        <v>0</v>
      </c>
      <c r="AE81" s="3">
        <f t="shared" si="75"/>
        <v>0</v>
      </c>
      <c r="AF81" s="4">
        <f t="shared" si="81"/>
        <v>99.242267519999999</v>
      </c>
      <c r="AG81" s="2">
        <f t="shared" si="140"/>
        <v>166.38681312</v>
      </c>
      <c r="AH81" s="1">
        <f t="shared" si="98"/>
        <v>0</v>
      </c>
      <c r="AI81" s="3">
        <f t="shared" si="76"/>
        <v>0</v>
      </c>
      <c r="AJ81" s="4">
        <f t="shared" si="82"/>
        <v>96.172919039999996</v>
      </c>
      <c r="AK81" s="2">
        <f t="shared" si="143"/>
        <v>161.07659568</v>
      </c>
      <c r="AL81" s="1">
        <f t="shared" si="99"/>
        <v>0</v>
      </c>
      <c r="AM81" s="3">
        <f t="shared" si="77"/>
        <v>0</v>
      </c>
      <c r="AN81" s="4">
        <f t="shared" si="83"/>
        <v>93.103570560000009</v>
      </c>
      <c r="AO81" s="2">
        <f t="shared" si="141"/>
        <v>161.07659568</v>
      </c>
      <c r="AP81" s="1">
        <f t="shared" si="100"/>
        <v>0</v>
      </c>
      <c r="AQ81" s="3">
        <f t="shared" si="78"/>
        <v>0</v>
      </c>
      <c r="AR81" s="4">
        <f t="shared" si="84"/>
        <v>93.103570560000009</v>
      </c>
      <c r="AT81" s="51">
        <f t="shared" si="126"/>
        <v>2547.6</v>
      </c>
      <c r="AU81" s="51">
        <f t="shared" ref="AU81:BT81" si="145">AT81</f>
        <v>2547.6</v>
      </c>
      <c r="AV81" s="51">
        <f t="shared" si="145"/>
        <v>2547.6</v>
      </c>
      <c r="AW81" s="51">
        <f t="shared" si="145"/>
        <v>2547.6</v>
      </c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</row>
    <row r="82" spans="1:72" ht="38.25" x14ac:dyDescent="0.25">
      <c r="A82" s="6">
        <f t="shared" si="128"/>
        <v>74</v>
      </c>
      <c r="B82" s="23" t="s">
        <v>79</v>
      </c>
      <c r="C82" s="52">
        <v>1184</v>
      </c>
      <c r="D82" s="47">
        <v>17.739999999999998</v>
      </c>
      <c r="E82" s="5">
        <v>0.13300000000000001</v>
      </c>
      <c r="F82" s="1">
        <v>0.22</v>
      </c>
      <c r="G82" s="25">
        <v>0</v>
      </c>
      <c r="H82" s="2">
        <f t="shared" si="129"/>
        <v>17.207799999999999</v>
      </c>
      <c r="I82" s="1">
        <f t="shared" si="129"/>
        <v>0.12901000000000001</v>
      </c>
      <c r="J82" s="3">
        <f t="shared" si="129"/>
        <v>0.21340000000000001</v>
      </c>
      <c r="K82" s="4">
        <f t="shared" si="129"/>
        <v>0</v>
      </c>
      <c r="L82" s="2">
        <f t="shared" si="120"/>
        <v>16.675599999999999</v>
      </c>
      <c r="M82" s="1">
        <f t="shared" si="120"/>
        <v>0.12501999999999999</v>
      </c>
      <c r="N82" s="3">
        <f t="shared" si="120"/>
        <v>0.20679999999999998</v>
      </c>
      <c r="O82" s="4">
        <f t="shared" si="120"/>
        <v>0</v>
      </c>
      <c r="P82" s="2">
        <f t="shared" si="121"/>
        <v>16.1434</v>
      </c>
      <c r="Q82" s="1">
        <f t="shared" si="121"/>
        <v>0.12103000000000001</v>
      </c>
      <c r="R82" s="3">
        <f t="shared" si="121"/>
        <v>0.20020000000000002</v>
      </c>
      <c r="S82" s="4">
        <f t="shared" si="121"/>
        <v>0</v>
      </c>
      <c r="T82" s="2">
        <f t="shared" si="122"/>
        <v>16.1434</v>
      </c>
      <c r="U82" s="1">
        <f t="shared" si="122"/>
        <v>0.12103000000000001</v>
      </c>
      <c r="V82" s="3">
        <f t="shared" si="122"/>
        <v>0.20020000000000002</v>
      </c>
      <c r="W82" s="4">
        <f t="shared" si="122"/>
        <v>0</v>
      </c>
      <c r="Y82" s="3">
        <f t="shared" si="133"/>
        <v>21.004159999999999</v>
      </c>
      <c r="Z82" s="3">
        <f t="shared" si="134"/>
        <v>157.47200000000001</v>
      </c>
      <c r="AA82" s="1">
        <f t="shared" si="135"/>
        <v>0.26048000000000004</v>
      </c>
      <c r="AB82" s="1">
        <f t="shared" si="136"/>
        <v>0</v>
      </c>
      <c r="AC82" s="2">
        <f t="shared" si="139"/>
        <v>20.374035199999998</v>
      </c>
      <c r="AD82" s="1">
        <f t="shared" si="97"/>
        <v>152.74784</v>
      </c>
      <c r="AE82" s="3">
        <f t="shared" si="75"/>
        <v>0.25266560000000005</v>
      </c>
      <c r="AF82" s="4">
        <f t="shared" si="81"/>
        <v>0</v>
      </c>
      <c r="AG82" s="2">
        <f t="shared" si="140"/>
        <v>19.743910399999997</v>
      </c>
      <c r="AH82" s="1">
        <f t="shared" si="98"/>
        <v>148.02368000000001</v>
      </c>
      <c r="AI82" s="3">
        <f t="shared" si="76"/>
        <v>0.24485120000000002</v>
      </c>
      <c r="AJ82" s="4">
        <f t="shared" si="82"/>
        <v>0</v>
      </c>
      <c r="AK82" s="2">
        <f t="shared" si="143"/>
        <v>19.1137856</v>
      </c>
      <c r="AL82" s="1">
        <f t="shared" si="99"/>
        <v>143.29952</v>
      </c>
      <c r="AM82" s="3">
        <f t="shared" si="77"/>
        <v>0.23703680000000005</v>
      </c>
      <c r="AN82" s="4">
        <f t="shared" si="83"/>
        <v>0</v>
      </c>
      <c r="AO82" s="2">
        <f t="shared" si="141"/>
        <v>19.1137856</v>
      </c>
      <c r="AP82" s="1">
        <f t="shared" si="100"/>
        <v>143.29952</v>
      </c>
      <c r="AQ82" s="3">
        <f t="shared" si="78"/>
        <v>0.23703680000000005</v>
      </c>
      <c r="AR82" s="4">
        <f t="shared" si="84"/>
        <v>0</v>
      </c>
      <c r="AT82" s="51">
        <f t="shared" si="126"/>
        <v>1184</v>
      </c>
      <c r="AU82" s="51">
        <f t="shared" ref="AU82:BT82" si="146">AT82</f>
        <v>1184</v>
      </c>
      <c r="AV82" s="51">
        <f t="shared" si="146"/>
        <v>1184</v>
      </c>
      <c r="AW82" s="51">
        <f t="shared" si="146"/>
        <v>1184</v>
      </c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</row>
    <row r="83" spans="1:72" ht="38.25" x14ac:dyDescent="0.25">
      <c r="A83" s="6">
        <f t="shared" si="128"/>
        <v>75</v>
      </c>
      <c r="B83" s="23" t="s">
        <v>80</v>
      </c>
      <c r="C83" s="52">
        <v>1299.4000000000001</v>
      </c>
      <c r="D83" s="47">
        <v>16.7</v>
      </c>
      <c r="E83" s="5">
        <v>0.16</v>
      </c>
      <c r="F83" s="1">
        <v>0.45</v>
      </c>
      <c r="G83" s="25">
        <v>0</v>
      </c>
      <c r="H83" s="2">
        <f t="shared" si="129"/>
        <v>16.198999999999998</v>
      </c>
      <c r="I83" s="1">
        <f t="shared" si="129"/>
        <v>0.1552</v>
      </c>
      <c r="J83" s="3">
        <f t="shared" si="129"/>
        <v>0.4365</v>
      </c>
      <c r="K83" s="4">
        <f t="shared" si="129"/>
        <v>0</v>
      </c>
      <c r="L83" s="2">
        <f t="shared" si="120"/>
        <v>15.697999999999999</v>
      </c>
      <c r="M83" s="1">
        <f t="shared" si="120"/>
        <v>0.15040000000000001</v>
      </c>
      <c r="N83" s="3">
        <f t="shared" si="120"/>
        <v>0.42299999999999999</v>
      </c>
      <c r="O83" s="4">
        <f t="shared" si="120"/>
        <v>0</v>
      </c>
      <c r="P83" s="2">
        <f t="shared" si="121"/>
        <v>15.196999999999999</v>
      </c>
      <c r="Q83" s="1">
        <f t="shared" si="121"/>
        <v>0.14560000000000001</v>
      </c>
      <c r="R83" s="3">
        <f t="shared" si="121"/>
        <v>0.40950000000000003</v>
      </c>
      <c r="S83" s="4">
        <f t="shared" si="121"/>
        <v>0</v>
      </c>
      <c r="T83" s="2">
        <f t="shared" si="122"/>
        <v>15.196999999999999</v>
      </c>
      <c r="U83" s="1">
        <f t="shared" si="122"/>
        <v>0.14560000000000001</v>
      </c>
      <c r="V83" s="3">
        <f t="shared" si="122"/>
        <v>0.40950000000000003</v>
      </c>
      <c r="W83" s="4">
        <f t="shared" si="122"/>
        <v>0</v>
      </c>
      <c r="Y83" s="3">
        <f t="shared" si="133"/>
        <v>21.69998</v>
      </c>
      <c r="Z83" s="3">
        <f t="shared" si="134"/>
        <v>207.90400000000002</v>
      </c>
      <c r="AA83" s="1">
        <f t="shared" si="135"/>
        <v>0.58472999999999997</v>
      </c>
      <c r="AB83" s="1">
        <f t="shared" si="136"/>
        <v>0</v>
      </c>
      <c r="AC83" s="2">
        <f t="shared" si="139"/>
        <v>21.0489806</v>
      </c>
      <c r="AD83" s="1">
        <f t="shared" si="97"/>
        <v>201.66688000000002</v>
      </c>
      <c r="AE83" s="3">
        <f t="shared" si="75"/>
        <v>0.56718809999999997</v>
      </c>
      <c r="AF83" s="4">
        <f t="shared" si="81"/>
        <v>0</v>
      </c>
      <c r="AG83" s="2">
        <f t="shared" si="140"/>
        <v>20.3979812</v>
      </c>
      <c r="AH83" s="1">
        <f t="shared" si="98"/>
        <v>195.42976000000002</v>
      </c>
      <c r="AI83" s="3">
        <f t="shared" si="76"/>
        <v>0.54964619999999997</v>
      </c>
      <c r="AJ83" s="4">
        <f t="shared" si="82"/>
        <v>0</v>
      </c>
      <c r="AK83" s="2">
        <f t="shared" si="143"/>
        <v>19.7469818</v>
      </c>
      <c r="AL83" s="1">
        <f t="shared" si="99"/>
        <v>189.19264000000004</v>
      </c>
      <c r="AM83" s="3">
        <f t="shared" si="77"/>
        <v>0.53210429999999997</v>
      </c>
      <c r="AN83" s="4">
        <f t="shared" si="83"/>
        <v>0</v>
      </c>
      <c r="AO83" s="2">
        <f t="shared" si="141"/>
        <v>19.7469818</v>
      </c>
      <c r="AP83" s="1">
        <f t="shared" si="100"/>
        <v>189.19264000000004</v>
      </c>
      <c r="AQ83" s="3">
        <f t="shared" si="78"/>
        <v>0.53210429999999997</v>
      </c>
      <c r="AR83" s="4">
        <f t="shared" si="84"/>
        <v>0</v>
      </c>
      <c r="AT83" s="51">
        <f t="shared" si="126"/>
        <v>1299.4000000000001</v>
      </c>
      <c r="AU83" s="51">
        <f t="shared" ref="AU83:BT83" si="147">AT83</f>
        <v>1299.4000000000001</v>
      </c>
      <c r="AV83" s="51">
        <f t="shared" si="147"/>
        <v>1299.4000000000001</v>
      </c>
      <c r="AW83" s="51">
        <f t="shared" si="147"/>
        <v>1299.4000000000001</v>
      </c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</row>
    <row r="84" spans="1:72" ht="25.5" x14ac:dyDescent="0.25">
      <c r="A84" s="6">
        <f t="shared" si="128"/>
        <v>76</v>
      </c>
      <c r="B84" s="22" t="s">
        <v>81</v>
      </c>
      <c r="C84" s="52">
        <v>390.4</v>
      </c>
      <c r="D84" s="47">
        <v>98.36</v>
      </c>
      <c r="E84" s="5">
        <v>0.35599999999999998</v>
      </c>
      <c r="F84" s="1">
        <v>1.02</v>
      </c>
      <c r="G84" s="25">
        <v>0</v>
      </c>
      <c r="H84" s="2">
        <f>D84*0.95</f>
        <v>93.441999999999993</v>
      </c>
      <c r="I84" s="1">
        <f t="shared" si="129"/>
        <v>0.34531999999999996</v>
      </c>
      <c r="J84" s="3">
        <f t="shared" si="129"/>
        <v>0.98939999999999995</v>
      </c>
      <c r="K84" s="4">
        <f t="shared" si="129"/>
        <v>0</v>
      </c>
      <c r="L84" s="2">
        <f>D84*0.9</f>
        <v>88.524000000000001</v>
      </c>
      <c r="M84" s="1">
        <f t="shared" si="120"/>
        <v>0.33463999999999994</v>
      </c>
      <c r="N84" s="3">
        <f t="shared" si="120"/>
        <v>0.95879999999999999</v>
      </c>
      <c r="O84" s="4">
        <f t="shared" si="120"/>
        <v>0</v>
      </c>
      <c r="P84" s="2">
        <f>D84*0.85</f>
        <v>83.605999999999995</v>
      </c>
      <c r="Q84" s="1">
        <f t="shared" si="121"/>
        <v>0.32395999999999997</v>
      </c>
      <c r="R84" s="3">
        <f t="shared" si="121"/>
        <v>0.92820000000000003</v>
      </c>
      <c r="S84" s="4">
        <f t="shared" si="121"/>
        <v>0</v>
      </c>
      <c r="T84" s="2">
        <f>D84*0.8</f>
        <v>78.688000000000002</v>
      </c>
      <c r="U84" s="1">
        <f t="shared" si="122"/>
        <v>0.32395999999999997</v>
      </c>
      <c r="V84" s="3">
        <f t="shared" si="122"/>
        <v>0.92820000000000003</v>
      </c>
      <c r="W84" s="4">
        <f t="shared" si="122"/>
        <v>0</v>
      </c>
      <c r="Y84" s="3">
        <f t="shared" si="133"/>
        <v>38.399743999999998</v>
      </c>
      <c r="Z84" s="3">
        <f t="shared" si="134"/>
        <v>138.98239999999998</v>
      </c>
      <c r="AA84" s="1">
        <f t="shared" si="135"/>
        <v>0.39820799999999995</v>
      </c>
      <c r="AB84" s="1">
        <f t="shared" si="136"/>
        <v>0</v>
      </c>
      <c r="AC84" s="2">
        <f>Y84*0.95</f>
        <v>36.479756799999997</v>
      </c>
      <c r="AD84" s="1">
        <f t="shared" si="97"/>
        <v>134.81292799999997</v>
      </c>
      <c r="AE84" s="3">
        <f t="shared" si="75"/>
        <v>0.38626175999999995</v>
      </c>
      <c r="AF84" s="4">
        <f t="shared" si="81"/>
        <v>0</v>
      </c>
      <c r="AG84" s="2">
        <f>Y84*0.9</f>
        <v>34.559769600000003</v>
      </c>
      <c r="AH84" s="1">
        <f t="shared" si="98"/>
        <v>130.64345599999999</v>
      </c>
      <c r="AI84" s="3">
        <f t="shared" si="76"/>
        <v>0.37431551999999996</v>
      </c>
      <c r="AJ84" s="4">
        <f t="shared" si="82"/>
        <v>0</v>
      </c>
      <c r="AK84" s="2">
        <f>Y84*0.85</f>
        <v>32.639782399999994</v>
      </c>
      <c r="AL84" s="1">
        <f t="shared" si="99"/>
        <v>126.47398399999999</v>
      </c>
      <c r="AM84" s="3">
        <f t="shared" si="77"/>
        <v>0.36236927999999996</v>
      </c>
      <c r="AN84" s="4">
        <f t="shared" si="83"/>
        <v>0</v>
      </c>
      <c r="AO84" s="2">
        <f>Y84*0.8</f>
        <v>30.7197952</v>
      </c>
      <c r="AP84" s="1">
        <f t="shared" si="100"/>
        <v>126.47398399999999</v>
      </c>
      <c r="AQ84" s="3">
        <f t="shared" si="78"/>
        <v>0.36236927999999996</v>
      </c>
      <c r="AR84" s="4">
        <f t="shared" si="84"/>
        <v>0</v>
      </c>
      <c r="AT84" s="51">
        <f t="shared" si="126"/>
        <v>390.4</v>
      </c>
      <c r="AU84" s="51">
        <f t="shared" ref="AU84:BT84" si="148">AT84</f>
        <v>390.4</v>
      </c>
      <c r="AV84" s="51">
        <f t="shared" si="148"/>
        <v>390.4</v>
      </c>
      <c r="AW84" s="51">
        <f t="shared" si="148"/>
        <v>390.4</v>
      </c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</row>
    <row r="85" spans="1:72" ht="25.5" x14ac:dyDescent="0.25">
      <c r="A85" s="6">
        <f t="shared" si="128"/>
        <v>77</v>
      </c>
      <c r="B85" s="23" t="s">
        <v>82</v>
      </c>
      <c r="C85" s="52">
        <v>9505.4</v>
      </c>
      <c r="D85" s="47">
        <v>26.8</v>
      </c>
      <c r="E85" s="5">
        <v>0.312</v>
      </c>
      <c r="F85" s="1">
        <v>0.91</v>
      </c>
      <c r="G85" s="25">
        <v>0</v>
      </c>
      <c r="H85" s="2">
        <f t="shared" si="129"/>
        <v>25.995999999999999</v>
      </c>
      <c r="I85" s="1">
        <f t="shared" si="129"/>
        <v>0.30263999999999996</v>
      </c>
      <c r="J85" s="3">
        <f t="shared" si="129"/>
        <v>0.88270000000000004</v>
      </c>
      <c r="K85" s="4">
        <f t="shared" si="129"/>
        <v>0</v>
      </c>
      <c r="L85" s="2">
        <f t="shared" si="120"/>
        <v>25.192</v>
      </c>
      <c r="M85" s="1">
        <f t="shared" si="120"/>
        <v>0.29327999999999999</v>
      </c>
      <c r="N85" s="3">
        <f t="shared" si="120"/>
        <v>0.85539999999999994</v>
      </c>
      <c r="O85" s="4">
        <f t="shared" si="120"/>
        <v>0</v>
      </c>
      <c r="P85" s="2">
        <f t="shared" si="121"/>
        <v>24.388000000000002</v>
      </c>
      <c r="Q85" s="1">
        <f t="shared" si="121"/>
        <v>0.28392000000000001</v>
      </c>
      <c r="R85" s="3">
        <f t="shared" si="121"/>
        <v>0.82810000000000006</v>
      </c>
      <c r="S85" s="4">
        <f t="shared" si="121"/>
        <v>0</v>
      </c>
      <c r="T85" s="2">
        <f t="shared" si="122"/>
        <v>24.388000000000002</v>
      </c>
      <c r="U85" s="1">
        <f t="shared" si="122"/>
        <v>0.28392000000000001</v>
      </c>
      <c r="V85" s="3">
        <f t="shared" si="122"/>
        <v>0.82810000000000006</v>
      </c>
      <c r="W85" s="4">
        <f t="shared" si="122"/>
        <v>0</v>
      </c>
      <c r="Y85" s="3">
        <f t="shared" si="133"/>
        <v>254.74472</v>
      </c>
      <c r="Z85" s="3">
        <f t="shared" si="134"/>
        <v>2965.6848</v>
      </c>
      <c r="AA85" s="1">
        <f t="shared" si="135"/>
        <v>8.6499140000000008</v>
      </c>
      <c r="AB85" s="1">
        <f t="shared" si="136"/>
        <v>0</v>
      </c>
      <c r="AC85" s="2">
        <f t="shared" ref="AC85:AC106" si="149">Y85*0.97</f>
        <v>247.10237839999999</v>
      </c>
      <c r="AD85" s="1">
        <f t="shared" si="97"/>
        <v>2876.7142559999998</v>
      </c>
      <c r="AE85" s="3">
        <f t="shared" si="75"/>
        <v>8.3904165800000001</v>
      </c>
      <c r="AF85" s="4">
        <f t="shared" si="81"/>
        <v>0</v>
      </c>
      <c r="AG85" s="2">
        <f t="shared" ref="AG85:AG106" si="150">Y85*0.94</f>
        <v>239.46003679999998</v>
      </c>
      <c r="AH85" s="1">
        <f t="shared" si="98"/>
        <v>2787.743712</v>
      </c>
      <c r="AI85" s="3">
        <f t="shared" si="76"/>
        <v>8.1309191599999995</v>
      </c>
      <c r="AJ85" s="4">
        <f t="shared" si="82"/>
        <v>0</v>
      </c>
      <c r="AK85" s="2">
        <f t="shared" ref="AK85:AK106" si="151">Y85*0.91</f>
        <v>231.8176952</v>
      </c>
      <c r="AL85" s="1">
        <f t="shared" si="99"/>
        <v>2698.7731680000002</v>
      </c>
      <c r="AM85" s="3">
        <f t="shared" si="77"/>
        <v>7.8714217400000006</v>
      </c>
      <c r="AN85" s="4">
        <f t="shared" si="83"/>
        <v>0</v>
      </c>
      <c r="AO85" s="2">
        <f t="shared" ref="AO85:AO106" si="152">AK85</f>
        <v>231.8176952</v>
      </c>
      <c r="AP85" s="1">
        <f t="shared" si="100"/>
        <v>2698.7731680000002</v>
      </c>
      <c r="AQ85" s="3">
        <f t="shared" si="78"/>
        <v>7.8714217400000006</v>
      </c>
      <c r="AR85" s="4">
        <f t="shared" si="84"/>
        <v>0</v>
      </c>
      <c r="AT85" s="51">
        <f t="shared" si="126"/>
        <v>9505.4</v>
      </c>
      <c r="AU85" s="51">
        <f t="shared" ref="AU85:BT85" si="153">AT85</f>
        <v>9505.4</v>
      </c>
      <c r="AV85" s="51">
        <f t="shared" si="153"/>
        <v>9505.4</v>
      </c>
      <c r="AW85" s="51">
        <f t="shared" si="153"/>
        <v>9505.4</v>
      </c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</row>
    <row r="86" spans="1:72" ht="25.5" x14ac:dyDescent="0.25">
      <c r="A86" s="6">
        <f t="shared" si="128"/>
        <v>78</v>
      </c>
      <c r="B86" s="23" t="s">
        <v>83</v>
      </c>
      <c r="C86" s="52">
        <v>9792.5</v>
      </c>
      <c r="D86" s="47">
        <v>46.21</v>
      </c>
      <c r="E86" s="5">
        <v>0.10199999999999999</v>
      </c>
      <c r="F86" s="1">
        <v>0.76</v>
      </c>
      <c r="G86" s="25">
        <v>0.54</v>
      </c>
      <c r="H86" s="2">
        <f t="shared" si="129"/>
        <v>44.823700000000002</v>
      </c>
      <c r="I86" s="1">
        <f t="shared" si="129"/>
        <v>9.8939999999999986E-2</v>
      </c>
      <c r="J86" s="3">
        <f t="shared" si="129"/>
        <v>0.73719999999999997</v>
      </c>
      <c r="K86" s="4">
        <f t="shared" si="129"/>
        <v>0.52380000000000004</v>
      </c>
      <c r="L86" s="2">
        <f t="shared" si="120"/>
        <v>43.437399999999997</v>
      </c>
      <c r="M86" s="1">
        <f t="shared" si="120"/>
        <v>9.5879999999999993E-2</v>
      </c>
      <c r="N86" s="3">
        <f t="shared" si="120"/>
        <v>0.71439999999999992</v>
      </c>
      <c r="O86" s="4">
        <f t="shared" si="120"/>
        <v>0.50760000000000005</v>
      </c>
      <c r="P86" s="2">
        <f t="shared" si="121"/>
        <v>42.051100000000005</v>
      </c>
      <c r="Q86" s="1">
        <f t="shared" si="121"/>
        <v>9.282E-2</v>
      </c>
      <c r="R86" s="3">
        <f t="shared" si="121"/>
        <v>0.69159999999999999</v>
      </c>
      <c r="S86" s="4">
        <f t="shared" si="121"/>
        <v>0.49140000000000006</v>
      </c>
      <c r="T86" s="2">
        <f t="shared" si="122"/>
        <v>42.051100000000005</v>
      </c>
      <c r="U86" s="1">
        <f t="shared" si="122"/>
        <v>9.282E-2</v>
      </c>
      <c r="V86" s="3">
        <f t="shared" si="122"/>
        <v>0.69159999999999999</v>
      </c>
      <c r="W86" s="4">
        <f t="shared" si="122"/>
        <v>0.49140000000000006</v>
      </c>
      <c r="Y86" s="3">
        <f t="shared" si="133"/>
        <v>452.51142499999997</v>
      </c>
      <c r="Z86" s="3">
        <f t="shared" si="134"/>
        <v>998.83499999999992</v>
      </c>
      <c r="AA86" s="1">
        <f t="shared" si="135"/>
        <v>7.4423000000000004</v>
      </c>
      <c r="AB86" s="1">
        <f t="shared" si="136"/>
        <v>5.2879500000000004</v>
      </c>
      <c r="AC86" s="2">
        <f t="shared" si="149"/>
        <v>438.93608224999997</v>
      </c>
      <c r="AD86" s="1">
        <f t="shared" si="97"/>
        <v>968.8699499999999</v>
      </c>
      <c r="AE86" s="3">
        <f t="shared" si="75"/>
        <v>7.2190310000000002</v>
      </c>
      <c r="AF86" s="4">
        <f t="shared" si="81"/>
        <v>5.1293115</v>
      </c>
      <c r="AG86" s="2">
        <f t="shared" si="150"/>
        <v>425.36073949999997</v>
      </c>
      <c r="AH86" s="1">
        <f t="shared" si="98"/>
        <v>938.90489999999988</v>
      </c>
      <c r="AI86" s="3">
        <f t="shared" si="76"/>
        <v>6.995762</v>
      </c>
      <c r="AJ86" s="4">
        <f t="shared" si="82"/>
        <v>4.9706729999999997</v>
      </c>
      <c r="AK86" s="2">
        <f t="shared" si="151"/>
        <v>411.78539675000002</v>
      </c>
      <c r="AL86" s="1">
        <f t="shared" si="99"/>
        <v>908.93984999999998</v>
      </c>
      <c r="AM86" s="3">
        <f t="shared" si="77"/>
        <v>6.7724930000000008</v>
      </c>
      <c r="AN86" s="4">
        <f t="shared" si="83"/>
        <v>4.8120345000000002</v>
      </c>
      <c r="AO86" s="2">
        <f t="shared" si="152"/>
        <v>411.78539675000002</v>
      </c>
      <c r="AP86" s="1">
        <f t="shared" si="100"/>
        <v>908.93984999999998</v>
      </c>
      <c r="AQ86" s="3">
        <f t="shared" si="78"/>
        <v>6.7724930000000008</v>
      </c>
      <c r="AR86" s="4">
        <f t="shared" si="84"/>
        <v>4.8120345000000002</v>
      </c>
      <c r="AT86" s="51">
        <f t="shared" si="126"/>
        <v>9792.5</v>
      </c>
      <c r="AU86" s="51">
        <f t="shared" ref="AU86:BT86" si="154">AT86</f>
        <v>9792.5</v>
      </c>
      <c r="AV86" s="51">
        <f t="shared" si="154"/>
        <v>9792.5</v>
      </c>
      <c r="AW86" s="51">
        <f t="shared" si="154"/>
        <v>9792.5</v>
      </c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</row>
    <row r="87" spans="1:72" ht="25.5" x14ac:dyDescent="0.25">
      <c r="A87" s="6">
        <f t="shared" si="128"/>
        <v>79</v>
      </c>
      <c r="B87" s="23" t="s">
        <v>84</v>
      </c>
      <c r="C87" s="52">
        <v>6209.4</v>
      </c>
      <c r="D87" s="47">
        <v>20.100000000000001</v>
      </c>
      <c r="E87" s="5">
        <v>0.249</v>
      </c>
      <c r="F87" s="1">
        <v>1.46</v>
      </c>
      <c r="G87" s="25">
        <v>0</v>
      </c>
      <c r="H87" s="2">
        <f t="shared" si="129"/>
        <v>19.497</v>
      </c>
      <c r="I87" s="1">
        <f t="shared" si="129"/>
        <v>0.24152999999999999</v>
      </c>
      <c r="J87" s="3">
        <f t="shared" si="129"/>
        <v>1.4161999999999999</v>
      </c>
      <c r="K87" s="4">
        <f t="shared" si="129"/>
        <v>0</v>
      </c>
      <c r="L87" s="2">
        <f t="shared" si="120"/>
        <v>18.894000000000002</v>
      </c>
      <c r="M87" s="1">
        <f t="shared" si="120"/>
        <v>0.23405999999999999</v>
      </c>
      <c r="N87" s="3">
        <f t="shared" si="120"/>
        <v>1.3723999999999998</v>
      </c>
      <c r="O87" s="4">
        <f t="shared" si="120"/>
        <v>0</v>
      </c>
      <c r="P87" s="2">
        <f t="shared" si="121"/>
        <v>18.291</v>
      </c>
      <c r="Q87" s="1">
        <f t="shared" si="121"/>
        <v>0.22659000000000001</v>
      </c>
      <c r="R87" s="3">
        <f t="shared" si="121"/>
        <v>1.3286</v>
      </c>
      <c r="S87" s="4">
        <f t="shared" si="121"/>
        <v>0</v>
      </c>
      <c r="T87" s="2">
        <f t="shared" si="122"/>
        <v>18.291</v>
      </c>
      <c r="U87" s="1">
        <f t="shared" si="122"/>
        <v>0.22659000000000001</v>
      </c>
      <c r="V87" s="3">
        <f t="shared" si="122"/>
        <v>1.3286</v>
      </c>
      <c r="W87" s="4">
        <f t="shared" si="122"/>
        <v>0</v>
      </c>
      <c r="Y87" s="3">
        <f t="shared" si="133"/>
        <v>124.80894000000001</v>
      </c>
      <c r="Z87" s="3">
        <f t="shared" si="134"/>
        <v>1546.1405999999999</v>
      </c>
      <c r="AA87" s="1">
        <f t="shared" si="135"/>
        <v>9.0657239999999977</v>
      </c>
      <c r="AB87" s="1">
        <f t="shared" si="136"/>
        <v>0</v>
      </c>
      <c r="AC87" s="2">
        <f t="shared" si="149"/>
        <v>121.0646718</v>
      </c>
      <c r="AD87" s="1">
        <f t="shared" si="97"/>
        <v>1499.7563819999998</v>
      </c>
      <c r="AE87" s="3">
        <f t="shared" si="75"/>
        <v>8.7937522799999979</v>
      </c>
      <c r="AF87" s="4">
        <f t="shared" si="81"/>
        <v>0</v>
      </c>
      <c r="AG87" s="2">
        <f t="shared" si="150"/>
        <v>117.32040360000001</v>
      </c>
      <c r="AH87" s="1">
        <f t="shared" si="98"/>
        <v>1453.3721639999999</v>
      </c>
      <c r="AI87" s="3">
        <f t="shared" si="76"/>
        <v>8.5217805599999981</v>
      </c>
      <c r="AJ87" s="4">
        <f t="shared" si="82"/>
        <v>0</v>
      </c>
      <c r="AK87" s="2">
        <f t="shared" si="151"/>
        <v>113.57613540000001</v>
      </c>
      <c r="AL87" s="1">
        <f t="shared" si="99"/>
        <v>1406.987946</v>
      </c>
      <c r="AM87" s="3">
        <f t="shared" si="77"/>
        <v>8.2498088399999983</v>
      </c>
      <c r="AN87" s="4">
        <f t="shared" si="83"/>
        <v>0</v>
      </c>
      <c r="AO87" s="2">
        <f t="shared" si="152"/>
        <v>113.57613540000001</v>
      </c>
      <c r="AP87" s="1">
        <f t="shared" si="100"/>
        <v>1406.987946</v>
      </c>
      <c r="AQ87" s="3">
        <f t="shared" si="78"/>
        <v>8.2498088399999983</v>
      </c>
      <c r="AR87" s="4">
        <f t="shared" si="84"/>
        <v>0</v>
      </c>
      <c r="AT87" s="51">
        <f t="shared" si="126"/>
        <v>6209.4</v>
      </c>
      <c r="AU87" s="51">
        <f t="shared" ref="AU87:BT87" si="155">AT87</f>
        <v>6209.4</v>
      </c>
      <c r="AV87" s="51">
        <f t="shared" si="155"/>
        <v>6209.4</v>
      </c>
      <c r="AW87" s="51">
        <f t="shared" si="155"/>
        <v>6209.4</v>
      </c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</row>
    <row r="88" spans="1:72" ht="25.5" x14ac:dyDescent="0.25">
      <c r="A88" s="6">
        <f t="shared" si="128"/>
        <v>80</v>
      </c>
      <c r="B88" s="21" t="s">
        <v>85</v>
      </c>
      <c r="C88" s="52">
        <v>7994.2</v>
      </c>
      <c r="D88" s="47">
        <v>27.7</v>
      </c>
      <c r="E88" s="5">
        <v>5.8999999999999997E-2</v>
      </c>
      <c r="F88" s="1">
        <v>1.1499999999999999</v>
      </c>
      <c r="G88" s="25">
        <v>14.46</v>
      </c>
      <c r="H88" s="2">
        <f t="shared" si="129"/>
        <v>26.869</v>
      </c>
      <c r="I88" s="1">
        <f t="shared" si="129"/>
        <v>5.7229999999999996E-2</v>
      </c>
      <c r="J88" s="3">
        <f t="shared" si="129"/>
        <v>1.1154999999999999</v>
      </c>
      <c r="K88" s="4">
        <f t="shared" si="129"/>
        <v>14.026200000000001</v>
      </c>
      <c r="L88" s="2">
        <f t="shared" si="120"/>
        <v>26.037999999999997</v>
      </c>
      <c r="M88" s="1">
        <f t="shared" si="120"/>
        <v>5.5459999999999995E-2</v>
      </c>
      <c r="N88" s="3">
        <f t="shared" si="120"/>
        <v>1.081</v>
      </c>
      <c r="O88" s="4">
        <f t="shared" si="120"/>
        <v>13.5924</v>
      </c>
      <c r="P88" s="2">
        <f t="shared" si="121"/>
        <v>25.207000000000001</v>
      </c>
      <c r="Q88" s="1">
        <f t="shared" si="121"/>
        <v>5.3690000000000002E-2</v>
      </c>
      <c r="R88" s="3">
        <f t="shared" si="121"/>
        <v>1.0465</v>
      </c>
      <c r="S88" s="4">
        <f t="shared" si="121"/>
        <v>13.158600000000002</v>
      </c>
      <c r="T88" s="2">
        <f t="shared" si="122"/>
        <v>25.207000000000001</v>
      </c>
      <c r="U88" s="1">
        <f t="shared" si="122"/>
        <v>5.3690000000000002E-2</v>
      </c>
      <c r="V88" s="3">
        <f t="shared" si="122"/>
        <v>1.0465</v>
      </c>
      <c r="W88" s="4">
        <f t="shared" si="122"/>
        <v>13.158600000000002</v>
      </c>
      <c r="Y88" s="3">
        <f t="shared" si="133"/>
        <v>221.43933999999999</v>
      </c>
      <c r="Z88" s="3">
        <f t="shared" si="134"/>
        <v>471.65779999999995</v>
      </c>
      <c r="AA88" s="1">
        <f t="shared" si="135"/>
        <v>9.1933299999999996</v>
      </c>
      <c r="AB88" s="1">
        <f t="shared" si="136"/>
        <v>115.596132</v>
      </c>
      <c r="AC88" s="2">
        <f t="shared" si="149"/>
        <v>214.79615979999997</v>
      </c>
      <c r="AD88" s="1">
        <f t="shared" si="97"/>
        <v>457.50806599999993</v>
      </c>
      <c r="AE88" s="3">
        <f t="shared" si="75"/>
        <v>8.9175300999999987</v>
      </c>
      <c r="AF88" s="4">
        <f t="shared" si="81"/>
        <v>112.12824803999999</v>
      </c>
      <c r="AG88" s="2">
        <f t="shared" si="150"/>
        <v>208.15297959999998</v>
      </c>
      <c r="AH88" s="1">
        <f t="shared" si="98"/>
        <v>443.3583319999999</v>
      </c>
      <c r="AI88" s="3">
        <f t="shared" si="76"/>
        <v>8.6417301999999996</v>
      </c>
      <c r="AJ88" s="4">
        <f t="shared" si="82"/>
        <v>108.66036407999999</v>
      </c>
      <c r="AK88" s="2">
        <f t="shared" si="151"/>
        <v>201.50979939999999</v>
      </c>
      <c r="AL88" s="1">
        <f t="shared" si="99"/>
        <v>429.20859799999999</v>
      </c>
      <c r="AM88" s="3">
        <f t="shared" si="77"/>
        <v>8.3659303000000005</v>
      </c>
      <c r="AN88" s="4">
        <f t="shared" si="83"/>
        <v>105.19248012</v>
      </c>
      <c r="AO88" s="2">
        <f t="shared" si="152"/>
        <v>201.50979939999999</v>
      </c>
      <c r="AP88" s="1">
        <f t="shared" si="100"/>
        <v>429.20859799999999</v>
      </c>
      <c r="AQ88" s="3">
        <f t="shared" si="78"/>
        <v>8.3659303000000005</v>
      </c>
      <c r="AR88" s="4">
        <f t="shared" si="84"/>
        <v>105.19248012</v>
      </c>
      <c r="AT88" s="51">
        <f t="shared" si="126"/>
        <v>7994.2</v>
      </c>
      <c r="AU88" s="51">
        <f t="shared" ref="AU88:BT88" si="156">AT88</f>
        <v>7994.2</v>
      </c>
      <c r="AV88" s="51">
        <f t="shared" si="156"/>
        <v>7994.2</v>
      </c>
      <c r="AW88" s="51">
        <f t="shared" si="156"/>
        <v>7994.2</v>
      </c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</row>
    <row r="89" spans="1:72" ht="25.5" x14ac:dyDescent="0.25">
      <c r="A89" s="6">
        <f t="shared" si="128"/>
        <v>81</v>
      </c>
      <c r="B89" s="23" t="s">
        <v>86</v>
      </c>
      <c r="C89" s="52">
        <v>8262.6</v>
      </c>
      <c r="D89" s="47">
        <v>13.69</v>
      </c>
      <c r="E89" s="5">
        <v>0.107</v>
      </c>
      <c r="F89" s="1">
        <v>0.42</v>
      </c>
      <c r="G89" s="25">
        <v>2.3199999999999998</v>
      </c>
      <c r="H89" s="2">
        <f t="shared" si="129"/>
        <v>13.279299999999999</v>
      </c>
      <c r="I89" s="1">
        <f t="shared" si="129"/>
        <v>0.10378999999999999</v>
      </c>
      <c r="J89" s="3">
        <f t="shared" si="129"/>
        <v>0.40739999999999998</v>
      </c>
      <c r="K89" s="4">
        <f t="shared" si="129"/>
        <v>2.2504</v>
      </c>
      <c r="L89" s="2">
        <f t="shared" si="120"/>
        <v>12.868599999999999</v>
      </c>
      <c r="M89" s="1">
        <f t="shared" si="120"/>
        <v>0.10057999999999999</v>
      </c>
      <c r="N89" s="3">
        <f t="shared" si="120"/>
        <v>0.39479999999999998</v>
      </c>
      <c r="O89" s="4">
        <f t="shared" si="120"/>
        <v>2.1807999999999996</v>
      </c>
      <c r="P89" s="2">
        <f t="shared" si="121"/>
        <v>12.4579</v>
      </c>
      <c r="Q89" s="1">
        <f t="shared" si="121"/>
        <v>9.7369999999999998E-2</v>
      </c>
      <c r="R89" s="3">
        <f t="shared" si="121"/>
        <v>0.38219999999999998</v>
      </c>
      <c r="S89" s="4">
        <f t="shared" si="121"/>
        <v>2.1111999999999997</v>
      </c>
      <c r="T89" s="2">
        <f t="shared" si="122"/>
        <v>12.4579</v>
      </c>
      <c r="U89" s="1">
        <f t="shared" si="122"/>
        <v>9.7369999999999998E-2</v>
      </c>
      <c r="V89" s="3">
        <f t="shared" si="122"/>
        <v>0.38219999999999998</v>
      </c>
      <c r="W89" s="4">
        <f t="shared" si="122"/>
        <v>2.1111999999999997</v>
      </c>
      <c r="Y89" s="3">
        <f t="shared" si="133"/>
        <v>113.11499400000001</v>
      </c>
      <c r="Z89" s="3">
        <f t="shared" si="134"/>
        <v>884.09820000000002</v>
      </c>
      <c r="AA89" s="1">
        <f t="shared" si="135"/>
        <v>3.4702919999999997</v>
      </c>
      <c r="AB89" s="1">
        <f t="shared" si="136"/>
        <v>19.169232000000001</v>
      </c>
      <c r="AC89" s="2">
        <f t="shared" si="149"/>
        <v>109.72154418000001</v>
      </c>
      <c r="AD89" s="1">
        <f t="shared" si="97"/>
        <v>857.57525399999997</v>
      </c>
      <c r="AE89" s="3">
        <f t="shared" si="75"/>
        <v>3.3661832399999998</v>
      </c>
      <c r="AF89" s="4">
        <f t="shared" si="81"/>
        <v>18.59415504</v>
      </c>
      <c r="AG89" s="2">
        <f t="shared" si="150"/>
        <v>106.32809436000001</v>
      </c>
      <c r="AH89" s="1">
        <f t="shared" si="98"/>
        <v>831.05230799999993</v>
      </c>
      <c r="AI89" s="3">
        <f t="shared" si="76"/>
        <v>3.2620744799999994</v>
      </c>
      <c r="AJ89" s="4">
        <f t="shared" si="82"/>
        <v>18.01907808</v>
      </c>
      <c r="AK89" s="2">
        <f t="shared" si="151"/>
        <v>102.93464454000001</v>
      </c>
      <c r="AL89" s="1">
        <f t="shared" si="99"/>
        <v>804.52936199999999</v>
      </c>
      <c r="AM89" s="3">
        <f t="shared" si="77"/>
        <v>3.15796572</v>
      </c>
      <c r="AN89" s="4">
        <f t="shared" si="83"/>
        <v>17.444001120000003</v>
      </c>
      <c r="AO89" s="2">
        <f t="shared" si="152"/>
        <v>102.93464454000001</v>
      </c>
      <c r="AP89" s="1">
        <f t="shared" si="100"/>
        <v>804.52936199999999</v>
      </c>
      <c r="AQ89" s="3">
        <f t="shared" si="78"/>
        <v>3.15796572</v>
      </c>
      <c r="AR89" s="4">
        <f t="shared" si="84"/>
        <v>17.444001120000003</v>
      </c>
      <c r="AT89" s="51">
        <f t="shared" si="126"/>
        <v>8262.6</v>
      </c>
      <c r="AU89" s="51">
        <f t="shared" ref="AU89:BT89" si="157">AT89</f>
        <v>8262.6</v>
      </c>
      <c r="AV89" s="51">
        <f t="shared" si="157"/>
        <v>8262.6</v>
      </c>
      <c r="AW89" s="51">
        <f t="shared" si="157"/>
        <v>8262.6</v>
      </c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</row>
    <row r="90" spans="1:72" ht="25.5" x14ac:dyDescent="0.25">
      <c r="A90" s="6">
        <f t="shared" si="128"/>
        <v>82</v>
      </c>
      <c r="B90" s="23" t="s">
        <v>87</v>
      </c>
      <c r="C90" s="52">
        <v>14040.9</v>
      </c>
      <c r="D90" s="47">
        <v>26.29</v>
      </c>
      <c r="E90" s="5">
        <v>0.182</v>
      </c>
      <c r="F90" s="1">
        <v>1.48</v>
      </c>
      <c r="G90" s="25">
        <v>0</v>
      </c>
      <c r="H90" s="2">
        <f t="shared" si="129"/>
        <v>25.501299999999997</v>
      </c>
      <c r="I90" s="1">
        <f t="shared" si="129"/>
        <v>0.17654</v>
      </c>
      <c r="J90" s="3">
        <f t="shared" si="129"/>
        <v>1.4356</v>
      </c>
      <c r="K90" s="4">
        <f t="shared" si="129"/>
        <v>0</v>
      </c>
      <c r="L90" s="2">
        <f t="shared" si="120"/>
        <v>24.712599999999998</v>
      </c>
      <c r="M90" s="1">
        <f t="shared" si="120"/>
        <v>0.17107999999999998</v>
      </c>
      <c r="N90" s="3">
        <f t="shared" si="120"/>
        <v>1.3912</v>
      </c>
      <c r="O90" s="4">
        <f t="shared" si="120"/>
        <v>0</v>
      </c>
      <c r="P90" s="2">
        <f t="shared" si="121"/>
        <v>23.9239</v>
      </c>
      <c r="Q90" s="1">
        <f t="shared" si="121"/>
        <v>0.16561999999999999</v>
      </c>
      <c r="R90" s="3">
        <f t="shared" si="121"/>
        <v>1.3468</v>
      </c>
      <c r="S90" s="4">
        <f t="shared" si="121"/>
        <v>0</v>
      </c>
      <c r="T90" s="2">
        <f t="shared" si="122"/>
        <v>23.9239</v>
      </c>
      <c r="U90" s="1">
        <f t="shared" si="122"/>
        <v>0.16561999999999999</v>
      </c>
      <c r="V90" s="3">
        <f t="shared" si="122"/>
        <v>1.3468</v>
      </c>
      <c r="W90" s="4">
        <f t="shared" si="122"/>
        <v>0</v>
      </c>
      <c r="Y90" s="3">
        <f t="shared" si="133"/>
        <v>369.13526100000001</v>
      </c>
      <c r="Z90" s="3">
        <f t="shared" si="134"/>
        <v>2555.4438</v>
      </c>
      <c r="AA90" s="1">
        <f t="shared" si="135"/>
        <v>20.780532000000001</v>
      </c>
      <c r="AB90" s="1">
        <f t="shared" si="136"/>
        <v>0</v>
      </c>
      <c r="AC90" s="2">
        <f t="shared" si="149"/>
        <v>358.06120317</v>
      </c>
      <c r="AD90" s="1">
        <f t="shared" si="97"/>
        <v>2478.7804860000001</v>
      </c>
      <c r="AE90" s="3">
        <f t="shared" si="75"/>
        <v>20.157116040000002</v>
      </c>
      <c r="AF90" s="4">
        <f t="shared" si="81"/>
        <v>0</v>
      </c>
      <c r="AG90" s="2">
        <f t="shared" si="150"/>
        <v>346.98714533999998</v>
      </c>
      <c r="AH90" s="1">
        <f t="shared" si="98"/>
        <v>2402.1171719999998</v>
      </c>
      <c r="AI90" s="3">
        <f t="shared" si="76"/>
        <v>19.533700079999999</v>
      </c>
      <c r="AJ90" s="4">
        <f t="shared" si="82"/>
        <v>0</v>
      </c>
      <c r="AK90" s="2">
        <f t="shared" si="151"/>
        <v>335.91308751000003</v>
      </c>
      <c r="AL90" s="1">
        <f t="shared" si="99"/>
        <v>2325.4538580000003</v>
      </c>
      <c r="AM90" s="3">
        <f t="shared" si="77"/>
        <v>18.91028412</v>
      </c>
      <c r="AN90" s="4">
        <f t="shared" si="83"/>
        <v>0</v>
      </c>
      <c r="AO90" s="2">
        <f t="shared" si="152"/>
        <v>335.91308751000003</v>
      </c>
      <c r="AP90" s="1">
        <f t="shared" si="100"/>
        <v>2325.4538580000003</v>
      </c>
      <c r="AQ90" s="3">
        <f t="shared" si="78"/>
        <v>18.91028412</v>
      </c>
      <c r="AR90" s="4">
        <f t="shared" si="84"/>
        <v>0</v>
      </c>
      <c r="AT90" s="51">
        <f t="shared" si="126"/>
        <v>14040.9</v>
      </c>
      <c r="AU90" s="51">
        <f t="shared" ref="AU90:BT90" si="158">AT90</f>
        <v>14040.9</v>
      </c>
      <c r="AV90" s="51">
        <f t="shared" si="158"/>
        <v>14040.9</v>
      </c>
      <c r="AW90" s="51">
        <f t="shared" si="158"/>
        <v>14040.9</v>
      </c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</row>
    <row r="91" spans="1:72" ht="25.5" x14ac:dyDescent="0.25">
      <c r="A91" s="6">
        <f t="shared" si="128"/>
        <v>83</v>
      </c>
      <c r="B91" s="23" t="s">
        <v>88</v>
      </c>
      <c r="C91" s="52">
        <v>7086.4</v>
      </c>
      <c r="D91" s="47">
        <v>12.93</v>
      </c>
      <c r="E91" s="5">
        <v>0.19900000000000001</v>
      </c>
      <c r="F91" s="1">
        <v>1.02</v>
      </c>
      <c r="G91" s="25">
        <v>0</v>
      </c>
      <c r="H91" s="2">
        <f t="shared" si="129"/>
        <v>12.5421</v>
      </c>
      <c r="I91" s="1">
        <f t="shared" si="129"/>
        <v>0.19303000000000001</v>
      </c>
      <c r="J91" s="3">
        <f t="shared" si="129"/>
        <v>0.98939999999999995</v>
      </c>
      <c r="K91" s="4">
        <f t="shared" si="129"/>
        <v>0</v>
      </c>
      <c r="L91" s="2">
        <f t="shared" si="120"/>
        <v>12.154199999999999</v>
      </c>
      <c r="M91" s="1">
        <f t="shared" si="120"/>
        <v>0.18706</v>
      </c>
      <c r="N91" s="3">
        <f t="shared" si="120"/>
        <v>0.95879999999999999</v>
      </c>
      <c r="O91" s="4">
        <f t="shared" si="120"/>
        <v>0</v>
      </c>
      <c r="P91" s="2">
        <f t="shared" si="121"/>
        <v>11.766299999999999</v>
      </c>
      <c r="Q91" s="1">
        <f t="shared" si="121"/>
        <v>0.18109000000000003</v>
      </c>
      <c r="R91" s="3">
        <f t="shared" si="121"/>
        <v>0.92820000000000003</v>
      </c>
      <c r="S91" s="4">
        <f t="shared" si="121"/>
        <v>0</v>
      </c>
      <c r="T91" s="2">
        <f t="shared" si="122"/>
        <v>11.766299999999999</v>
      </c>
      <c r="U91" s="1">
        <f t="shared" si="122"/>
        <v>0.18109000000000003</v>
      </c>
      <c r="V91" s="3">
        <f t="shared" si="122"/>
        <v>0.92820000000000003</v>
      </c>
      <c r="W91" s="4">
        <f t="shared" si="122"/>
        <v>0</v>
      </c>
      <c r="Y91" s="3">
        <f t="shared" si="133"/>
        <v>91.627151999999981</v>
      </c>
      <c r="Z91" s="3">
        <f t="shared" si="134"/>
        <v>1410.1936000000001</v>
      </c>
      <c r="AA91" s="1">
        <f t="shared" si="135"/>
        <v>7.2281279999999999</v>
      </c>
      <c r="AB91" s="1">
        <f t="shared" si="136"/>
        <v>0</v>
      </c>
      <c r="AC91" s="2">
        <f t="shared" si="149"/>
        <v>88.878337439999981</v>
      </c>
      <c r="AD91" s="1">
        <f t="shared" si="97"/>
        <v>1367.887792</v>
      </c>
      <c r="AE91" s="3">
        <f t="shared" si="75"/>
        <v>7.0112841599999998</v>
      </c>
      <c r="AF91" s="4">
        <f t="shared" si="81"/>
        <v>0</v>
      </c>
      <c r="AG91" s="2">
        <f t="shared" si="150"/>
        <v>86.129522879999982</v>
      </c>
      <c r="AH91" s="1">
        <f t="shared" si="98"/>
        <v>1325.5819839999999</v>
      </c>
      <c r="AI91" s="3">
        <f t="shared" si="76"/>
        <v>6.7944403199999996</v>
      </c>
      <c r="AJ91" s="4">
        <f t="shared" si="82"/>
        <v>0</v>
      </c>
      <c r="AK91" s="2">
        <f t="shared" si="151"/>
        <v>83.380708319999982</v>
      </c>
      <c r="AL91" s="1">
        <f t="shared" si="99"/>
        <v>1283.2761760000001</v>
      </c>
      <c r="AM91" s="3">
        <f t="shared" si="77"/>
        <v>6.5775964800000004</v>
      </c>
      <c r="AN91" s="4">
        <f t="shared" si="83"/>
        <v>0</v>
      </c>
      <c r="AO91" s="2">
        <f t="shared" si="152"/>
        <v>83.380708319999982</v>
      </c>
      <c r="AP91" s="1">
        <f t="shared" si="100"/>
        <v>1283.2761760000001</v>
      </c>
      <c r="AQ91" s="3">
        <f t="shared" si="78"/>
        <v>6.5775964800000004</v>
      </c>
      <c r="AR91" s="4">
        <f t="shared" si="84"/>
        <v>0</v>
      </c>
      <c r="AT91" s="51">
        <f t="shared" si="126"/>
        <v>7086.4</v>
      </c>
      <c r="AU91" s="51">
        <f t="shared" ref="AU91:BT91" si="159">AT91</f>
        <v>7086.4</v>
      </c>
      <c r="AV91" s="51">
        <f t="shared" si="159"/>
        <v>7086.4</v>
      </c>
      <c r="AW91" s="51">
        <f t="shared" si="159"/>
        <v>7086.4</v>
      </c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</row>
    <row r="92" spans="1:72" ht="25.5" x14ac:dyDescent="0.25">
      <c r="A92" s="6">
        <f t="shared" si="128"/>
        <v>84</v>
      </c>
      <c r="B92" s="23" t="s">
        <v>89</v>
      </c>
      <c r="C92" s="52">
        <v>12032</v>
      </c>
      <c r="D92" s="47">
        <v>26.96</v>
      </c>
      <c r="E92" s="5">
        <v>0.186</v>
      </c>
      <c r="F92" s="1">
        <v>3.77</v>
      </c>
      <c r="G92" s="25">
        <v>2.84</v>
      </c>
      <c r="H92" s="2">
        <f t="shared" si="129"/>
        <v>26.151199999999999</v>
      </c>
      <c r="I92" s="1">
        <f t="shared" si="129"/>
        <v>0.18042</v>
      </c>
      <c r="J92" s="3">
        <f t="shared" si="129"/>
        <v>3.6568999999999998</v>
      </c>
      <c r="K92" s="4">
        <f t="shared" si="129"/>
        <v>2.7547999999999999</v>
      </c>
      <c r="L92" s="2">
        <f t="shared" si="120"/>
        <v>25.342399999999998</v>
      </c>
      <c r="M92" s="1">
        <f t="shared" si="120"/>
        <v>0.17484</v>
      </c>
      <c r="N92" s="3">
        <f t="shared" si="120"/>
        <v>3.5437999999999996</v>
      </c>
      <c r="O92" s="4">
        <f t="shared" si="120"/>
        <v>2.6695999999999995</v>
      </c>
      <c r="P92" s="2">
        <f t="shared" si="121"/>
        <v>24.5336</v>
      </c>
      <c r="Q92" s="1">
        <f t="shared" si="121"/>
        <v>0.16925999999999999</v>
      </c>
      <c r="R92" s="3">
        <f t="shared" si="121"/>
        <v>3.4307000000000003</v>
      </c>
      <c r="S92" s="4">
        <f t="shared" si="121"/>
        <v>2.5844</v>
      </c>
      <c r="T92" s="2">
        <f t="shared" si="122"/>
        <v>24.5336</v>
      </c>
      <c r="U92" s="1">
        <f t="shared" si="122"/>
        <v>0.16925999999999999</v>
      </c>
      <c r="V92" s="3">
        <f t="shared" si="122"/>
        <v>3.4307000000000003</v>
      </c>
      <c r="W92" s="4">
        <f t="shared" si="122"/>
        <v>2.5844</v>
      </c>
      <c r="Y92" s="3">
        <f t="shared" si="133"/>
        <v>324.38272000000001</v>
      </c>
      <c r="Z92" s="3">
        <f t="shared" si="134"/>
        <v>2237.9519999999998</v>
      </c>
      <c r="AA92" s="1">
        <f t="shared" si="135"/>
        <v>45.360639999999997</v>
      </c>
      <c r="AB92" s="1">
        <f t="shared" si="136"/>
        <v>34.170879999999997</v>
      </c>
      <c r="AC92" s="2">
        <f t="shared" si="149"/>
        <v>314.65123840000001</v>
      </c>
      <c r="AD92" s="1">
        <f t="shared" si="97"/>
        <v>2170.8134399999999</v>
      </c>
      <c r="AE92" s="3">
        <f t="shared" si="75"/>
        <v>43.999820799999995</v>
      </c>
      <c r="AF92" s="4">
        <f t="shared" si="81"/>
        <v>33.145753599999999</v>
      </c>
      <c r="AG92" s="2">
        <f t="shared" si="150"/>
        <v>304.91975680000002</v>
      </c>
      <c r="AH92" s="1">
        <f t="shared" si="98"/>
        <v>2103.6748799999996</v>
      </c>
      <c r="AI92" s="3">
        <f t="shared" si="76"/>
        <v>42.639001599999993</v>
      </c>
      <c r="AJ92" s="4">
        <f t="shared" si="82"/>
        <v>32.120627199999994</v>
      </c>
      <c r="AK92" s="2">
        <f t="shared" si="151"/>
        <v>295.18827520000002</v>
      </c>
      <c r="AL92" s="1">
        <f t="shared" si="99"/>
        <v>2036.5363199999999</v>
      </c>
      <c r="AM92" s="3">
        <f t="shared" si="77"/>
        <v>41.278182399999999</v>
      </c>
      <c r="AN92" s="4">
        <f t="shared" si="83"/>
        <v>31.095500799999996</v>
      </c>
      <c r="AO92" s="2">
        <f t="shared" si="152"/>
        <v>295.18827520000002</v>
      </c>
      <c r="AP92" s="1">
        <f t="shared" si="100"/>
        <v>2036.5363199999999</v>
      </c>
      <c r="AQ92" s="3">
        <f t="shared" si="78"/>
        <v>41.278182399999999</v>
      </c>
      <c r="AR92" s="4">
        <f t="shared" si="84"/>
        <v>31.095500799999996</v>
      </c>
      <c r="AT92" s="51">
        <f t="shared" si="126"/>
        <v>12032</v>
      </c>
      <c r="AU92" s="51">
        <f t="shared" ref="AU92:BT92" si="160">AT92</f>
        <v>12032</v>
      </c>
      <c r="AV92" s="51">
        <f t="shared" si="160"/>
        <v>12032</v>
      </c>
      <c r="AW92" s="51">
        <f t="shared" si="160"/>
        <v>12032</v>
      </c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</row>
    <row r="93" spans="1:72" ht="25.5" x14ac:dyDescent="0.25">
      <c r="A93" s="6">
        <f t="shared" si="128"/>
        <v>85</v>
      </c>
      <c r="B93" s="23" t="s">
        <v>90</v>
      </c>
      <c r="C93" s="52">
        <v>2596.5</v>
      </c>
      <c r="D93" s="47">
        <v>24.92</v>
      </c>
      <c r="E93" s="5">
        <v>0.16200000000000001</v>
      </c>
      <c r="F93" s="1">
        <v>0.66</v>
      </c>
      <c r="G93" s="25">
        <v>16.059999999999999</v>
      </c>
      <c r="H93" s="2">
        <f t="shared" si="129"/>
        <v>24.1724</v>
      </c>
      <c r="I93" s="1">
        <f t="shared" si="129"/>
        <v>0.15714</v>
      </c>
      <c r="J93" s="3">
        <f t="shared" si="129"/>
        <v>0.64019999999999999</v>
      </c>
      <c r="K93" s="4">
        <f t="shared" si="129"/>
        <v>15.578199999999999</v>
      </c>
      <c r="L93" s="2">
        <f t="shared" si="120"/>
        <v>23.424800000000001</v>
      </c>
      <c r="M93" s="1">
        <f t="shared" si="120"/>
        <v>0.15228</v>
      </c>
      <c r="N93" s="3">
        <f t="shared" si="120"/>
        <v>0.62039999999999995</v>
      </c>
      <c r="O93" s="4">
        <f t="shared" si="120"/>
        <v>15.096399999999997</v>
      </c>
      <c r="P93" s="2">
        <f t="shared" si="121"/>
        <v>22.677200000000003</v>
      </c>
      <c r="Q93" s="1">
        <f t="shared" si="121"/>
        <v>0.14742000000000002</v>
      </c>
      <c r="R93" s="3">
        <f t="shared" si="121"/>
        <v>0.60060000000000002</v>
      </c>
      <c r="S93" s="4">
        <f t="shared" si="121"/>
        <v>14.614599999999999</v>
      </c>
      <c r="T93" s="2">
        <f t="shared" si="122"/>
        <v>22.677200000000003</v>
      </c>
      <c r="U93" s="1">
        <f t="shared" si="122"/>
        <v>0.14742000000000002</v>
      </c>
      <c r="V93" s="3">
        <f t="shared" si="122"/>
        <v>0.60060000000000002</v>
      </c>
      <c r="W93" s="4">
        <f t="shared" si="122"/>
        <v>14.614599999999999</v>
      </c>
      <c r="Y93" s="3">
        <f t="shared" si="133"/>
        <v>64.70478</v>
      </c>
      <c r="Z93" s="3">
        <f t="shared" si="134"/>
        <v>420.63300000000004</v>
      </c>
      <c r="AA93" s="1">
        <f t="shared" si="135"/>
        <v>1.7136900000000002</v>
      </c>
      <c r="AB93" s="1">
        <f t="shared" si="136"/>
        <v>41.699789999999993</v>
      </c>
      <c r="AC93" s="2">
        <f t="shared" si="149"/>
        <v>62.763636599999998</v>
      </c>
      <c r="AD93" s="1">
        <f t="shared" si="97"/>
        <v>408.01401000000004</v>
      </c>
      <c r="AE93" s="3">
        <f t="shared" si="75"/>
        <v>1.6622793</v>
      </c>
      <c r="AF93" s="4">
        <f t="shared" si="81"/>
        <v>40.448796299999991</v>
      </c>
      <c r="AG93" s="2">
        <f t="shared" si="150"/>
        <v>60.822493199999997</v>
      </c>
      <c r="AH93" s="1">
        <f t="shared" si="98"/>
        <v>395.39501999999999</v>
      </c>
      <c r="AI93" s="3">
        <f t="shared" si="76"/>
        <v>1.6108686000000001</v>
      </c>
      <c r="AJ93" s="4">
        <f t="shared" si="82"/>
        <v>39.197802599999989</v>
      </c>
      <c r="AK93" s="2">
        <f t="shared" si="151"/>
        <v>58.881349800000002</v>
      </c>
      <c r="AL93" s="1">
        <f t="shared" si="99"/>
        <v>382.77603000000005</v>
      </c>
      <c r="AM93" s="3">
        <f t="shared" si="77"/>
        <v>1.5594579000000002</v>
      </c>
      <c r="AN93" s="4">
        <f t="shared" si="83"/>
        <v>37.946808899999994</v>
      </c>
      <c r="AO93" s="2">
        <f t="shared" si="152"/>
        <v>58.881349800000002</v>
      </c>
      <c r="AP93" s="1">
        <f t="shared" si="100"/>
        <v>382.77603000000005</v>
      </c>
      <c r="AQ93" s="3">
        <f t="shared" si="78"/>
        <v>1.5594579000000002</v>
      </c>
      <c r="AR93" s="4">
        <f t="shared" si="84"/>
        <v>37.946808899999994</v>
      </c>
      <c r="AT93" s="51">
        <f t="shared" si="126"/>
        <v>2596.5</v>
      </c>
      <c r="AU93" s="51">
        <f t="shared" ref="AU93:BT93" si="161">AT93</f>
        <v>2596.5</v>
      </c>
      <c r="AV93" s="51">
        <f t="shared" si="161"/>
        <v>2596.5</v>
      </c>
      <c r="AW93" s="51">
        <f t="shared" si="161"/>
        <v>2596.5</v>
      </c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</row>
    <row r="94" spans="1:72" ht="25.5" x14ac:dyDescent="0.25">
      <c r="A94" s="6">
        <f t="shared" si="128"/>
        <v>86</v>
      </c>
      <c r="B94" s="21" t="s">
        <v>91</v>
      </c>
      <c r="C94" s="52">
        <v>21995.4</v>
      </c>
      <c r="D94" s="47">
        <v>42.3</v>
      </c>
      <c r="E94" s="5">
        <v>0.104</v>
      </c>
      <c r="F94" s="1">
        <v>2.36</v>
      </c>
      <c r="G94" s="25">
        <v>0</v>
      </c>
      <c r="H94" s="2">
        <f t="shared" si="129"/>
        <v>41.030999999999999</v>
      </c>
      <c r="I94" s="1">
        <f t="shared" si="129"/>
        <v>0.10088</v>
      </c>
      <c r="J94" s="3">
        <f t="shared" si="129"/>
        <v>2.2891999999999997</v>
      </c>
      <c r="K94" s="4">
        <f t="shared" si="129"/>
        <v>0</v>
      </c>
      <c r="L94" s="2">
        <f t="shared" si="120"/>
        <v>39.761999999999993</v>
      </c>
      <c r="M94" s="1">
        <f t="shared" si="120"/>
        <v>9.7759999999999986E-2</v>
      </c>
      <c r="N94" s="3">
        <f t="shared" si="120"/>
        <v>2.2183999999999999</v>
      </c>
      <c r="O94" s="4">
        <f t="shared" si="120"/>
        <v>0</v>
      </c>
      <c r="P94" s="2">
        <f t="shared" si="121"/>
        <v>38.493000000000002</v>
      </c>
      <c r="Q94" s="1">
        <f t="shared" si="121"/>
        <v>9.4640000000000002E-2</v>
      </c>
      <c r="R94" s="3">
        <f t="shared" si="121"/>
        <v>2.1476000000000002</v>
      </c>
      <c r="S94" s="4">
        <f t="shared" si="121"/>
        <v>0</v>
      </c>
      <c r="T94" s="2">
        <f t="shared" si="122"/>
        <v>38.493000000000002</v>
      </c>
      <c r="U94" s="1">
        <f t="shared" si="122"/>
        <v>9.4640000000000002E-2</v>
      </c>
      <c r="V94" s="3">
        <f t="shared" si="122"/>
        <v>2.1476000000000002</v>
      </c>
      <c r="W94" s="4">
        <f t="shared" si="122"/>
        <v>0</v>
      </c>
      <c r="Y94" s="3">
        <f t="shared" si="133"/>
        <v>930.40542000000005</v>
      </c>
      <c r="Z94" s="3">
        <f t="shared" si="134"/>
        <v>2287.5216</v>
      </c>
      <c r="AA94" s="1">
        <f t="shared" si="135"/>
        <v>51.909143999999998</v>
      </c>
      <c r="AB94" s="1">
        <f t="shared" si="136"/>
        <v>0</v>
      </c>
      <c r="AC94" s="2">
        <f t="shared" si="149"/>
        <v>902.49325740000006</v>
      </c>
      <c r="AD94" s="1">
        <f t="shared" si="97"/>
        <v>2218.8959519999999</v>
      </c>
      <c r="AE94" s="3">
        <f t="shared" si="75"/>
        <v>50.351869679999993</v>
      </c>
      <c r="AF94" s="4">
        <f t="shared" si="81"/>
        <v>0</v>
      </c>
      <c r="AG94" s="2">
        <f t="shared" si="150"/>
        <v>874.58109479999996</v>
      </c>
      <c r="AH94" s="1">
        <f t="shared" si="98"/>
        <v>2150.2703040000001</v>
      </c>
      <c r="AI94" s="3">
        <f t="shared" si="76"/>
        <v>48.794595359999995</v>
      </c>
      <c r="AJ94" s="4">
        <f t="shared" si="82"/>
        <v>0</v>
      </c>
      <c r="AK94" s="2">
        <f t="shared" si="151"/>
        <v>846.66893220000009</v>
      </c>
      <c r="AL94" s="1">
        <f t="shared" si="99"/>
        <v>2081.6446559999999</v>
      </c>
      <c r="AM94" s="3">
        <f t="shared" si="77"/>
        <v>47.237321039999998</v>
      </c>
      <c r="AN94" s="4">
        <f t="shared" si="83"/>
        <v>0</v>
      </c>
      <c r="AO94" s="2">
        <f t="shared" si="152"/>
        <v>846.66893220000009</v>
      </c>
      <c r="AP94" s="1">
        <f t="shared" si="100"/>
        <v>2081.6446559999999</v>
      </c>
      <c r="AQ94" s="3">
        <f t="shared" si="78"/>
        <v>47.237321039999998</v>
      </c>
      <c r="AR94" s="4">
        <f t="shared" si="84"/>
        <v>0</v>
      </c>
      <c r="AT94" s="51">
        <f t="shared" si="126"/>
        <v>21995.4</v>
      </c>
      <c r="AU94" s="51">
        <f t="shared" ref="AU94:BT94" si="162">AT94</f>
        <v>21995.4</v>
      </c>
      <c r="AV94" s="51">
        <f t="shared" si="162"/>
        <v>21995.4</v>
      </c>
      <c r="AW94" s="51">
        <f t="shared" si="162"/>
        <v>21995.4</v>
      </c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</row>
    <row r="95" spans="1:72" ht="25.5" x14ac:dyDescent="0.25">
      <c r="A95" s="6">
        <f t="shared" si="128"/>
        <v>87</v>
      </c>
      <c r="B95" s="23" t="s">
        <v>92</v>
      </c>
      <c r="C95" s="52">
        <v>8140.8</v>
      </c>
      <c r="D95" s="47">
        <v>64.930000000000007</v>
      </c>
      <c r="E95" s="5">
        <v>0.37</v>
      </c>
      <c r="F95" s="1">
        <v>4.91</v>
      </c>
      <c r="G95" s="25">
        <v>0</v>
      </c>
      <c r="H95" s="2">
        <f>D95*0.95</f>
        <v>61.683500000000002</v>
      </c>
      <c r="I95" s="1">
        <f t="shared" si="129"/>
        <v>0.3589</v>
      </c>
      <c r="J95" s="3">
        <f t="shared" si="129"/>
        <v>4.7626999999999997</v>
      </c>
      <c r="K95" s="4">
        <f t="shared" si="129"/>
        <v>0</v>
      </c>
      <c r="L95" s="2">
        <f t="shared" si="120"/>
        <v>61.034200000000006</v>
      </c>
      <c r="M95" s="1">
        <f t="shared" si="120"/>
        <v>0.3478</v>
      </c>
      <c r="N95" s="3">
        <f>F95*0.9</f>
        <v>4.4190000000000005</v>
      </c>
      <c r="O95" s="4">
        <f t="shared" si="120"/>
        <v>0</v>
      </c>
      <c r="P95" s="2">
        <f t="shared" si="121"/>
        <v>59.086300000000008</v>
      </c>
      <c r="Q95" s="1">
        <f t="shared" si="121"/>
        <v>0.3367</v>
      </c>
      <c r="R95" s="3">
        <f>F95*0.85</f>
        <v>4.1734999999999998</v>
      </c>
      <c r="S95" s="4">
        <f t="shared" si="121"/>
        <v>0</v>
      </c>
      <c r="T95" s="2">
        <f t="shared" si="122"/>
        <v>59.086300000000008</v>
      </c>
      <c r="U95" s="1">
        <f t="shared" si="122"/>
        <v>0.3367</v>
      </c>
      <c r="V95" s="3">
        <f>F95*0.8</f>
        <v>3.9280000000000004</v>
      </c>
      <c r="W95" s="4">
        <f t="shared" si="122"/>
        <v>0</v>
      </c>
      <c r="Y95" s="3">
        <f t="shared" si="133"/>
        <v>528.58214400000008</v>
      </c>
      <c r="Z95" s="3">
        <f t="shared" si="134"/>
        <v>3012.096</v>
      </c>
      <c r="AA95" s="1">
        <f t="shared" si="135"/>
        <v>39.971328</v>
      </c>
      <c r="AB95" s="1">
        <f t="shared" si="136"/>
        <v>0</v>
      </c>
      <c r="AC95" s="2">
        <f>Y95*0.95</f>
        <v>502.15303680000005</v>
      </c>
      <c r="AD95" s="1">
        <f t="shared" si="97"/>
        <v>2921.7331199999999</v>
      </c>
      <c r="AE95" s="3">
        <f t="shared" si="75"/>
        <v>38.772188159999999</v>
      </c>
      <c r="AF95" s="4">
        <f t="shared" si="81"/>
        <v>0</v>
      </c>
      <c r="AG95" s="2">
        <f t="shared" si="150"/>
        <v>496.86721536000005</v>
      </c>
      <c r="AH95" s="1">
        <f t="shared" si="98"/>
        <v>2831.3702399999997</v>
      </c>
      <c r="AI95" s="3">
        <f>AA95*0.9</f>
        <v>35.974195200000004</v>
      </c>
      <c r="AJ95" s="4">
        <f t="shared" si="82"/>
        <v>0</v>
      </c>
      <c r="AK95" s="2">
        <f t="shared" si="151"/>
        <v>481.00975104000008</v>
      </c>
      <c r="AL95" s="1">
        <f t="shared" si="99"/>
        <v>2741.0073600000001</v>
      </c>
      <c r="AM95" s="3">
        <f>AA95*0.85</f>
        <v>33.975628799999996</v>
      </c>
      <c r="AN95" s="4">
        <f t="shared" si="83"/>
        <v>0</v>
      </c>
      <c r="AO95" s="2">
        <f t="shared" si="152"/>
        <v>481.00975104000008</v>
      </c>
      <c r="AP95" s="1">
        <f t="shared" si="100"/>
        <v>2741.0073600000001</v>
      </c>
      <c r="AQ95" s="3">
        <f>AA95*0.8</f>
        <v>31.977062400000001</v>
      </c>
      <c r="AR95" s="4">
        <f t="shared" si="84"/>
        <v>0</v>
      </c>
      <c r="AT95" s="51">
        <f t="shared" si="126"/>
        <v>8140.8</v>
      </c>
      <c r="AU95" s="51">
        <f t="shared" ref="AU95:BT95" si="163">AT95</f>
        <v>8140.8</v>
      </c>
      <c r="AV95" s="51">
        <f t="shared" si="163"/>
        <v>8140.8</v>
      </c>
      <c r="AW95" s="51">
        <f t="shared" si="163"/>
        <v>8140.8</v>
      </c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</row>
    <row r="96" spans="1:72" ht="25.5" x14ac:dyDescent="0.25">
      <c r="A96" s="6">
        <f t="shared" si="128"/>
        <v>88</v>
      </c>
      <c r="B96" s="23" t="s">
        <v>93</v>
      </c>
      <c r="C96" s="52">
        <v>7301.5</v>
      </c>
      <c r="D96" s="47">
        <v>8.34</v>
      </c>
      <c r="E96" s="5">
        <v>0.115</v>
      </c>
      <c r="F96" s="1">
        <v>0.2</v>
      </c>
      <c r="G96" s="25">
        <v>0</v>
      </c>
      <c r="H96" s="2">
        <f t="shared" si="129"/>
        <v>8.0898000000000003</v>
      </c>
      <c r="I96" s="1">
        <f t="shared" si="129"/>
        <v>0.11155</v>
      </c>
      <c r="J96" s="3">
        <f t="shared" si="129"/>
        <v>0.19400000000000001</v>
      </c>
      <c r="K96" s="4">
        <f t="shared" si="129"/>
        <v>0</v>
      </c>
      <c r="L96" s="2">
        <f t="shared" si="120"/>
        <v>7.839599999999999</v>
      </c>
      <c r="M96" s="1">
        <f t="shared" si="120"/>
        <v>0.1081</v>
      </c>
      <c r="N96" s="3">
        <f t="shared" si="120"/>
        <v>0.188</v>
      </c>
      <c r="O96" s="4">
        <f t="shared" si="120"/>
        <v>0</v>
      </c>
      <c r="P96" s="2">
        <f t="shared" si="121"/>
        <v>7.5894000000000004</v>
      </c>
      <c r="Q96" s="1">
        <f t="shared" si="121"/>
        <v>0.10465000000000001</v>
      </c>
      <c r="R96" s="3">
        <f t="shared" si="121"/>
        <v>0.18200000000000002</v>
      </c>
      <c r="S96" s="4">
        <f t="shared" si="121"/>
        <v>0</v>
      </c>
      <c r="T96" s="2">
        <f t="shared" si="122"/>
        <v>7.5894000000000004</v>
      </c>
      <c r="U96" s="1">
        <f t="shared" si="122"/>
        <v>0.10465000000000001</v>
      </c>
      <c r="V96" s="3">
        <f t="shared" si="122"/>
        <v>0.18200000000000002</v>
      </c>
      <c r="W96" s="4">
        <f t="shared" si="122"/>
        <v>0</v>
      </c>
      <c r="Y96" s="3">
        <f t="shared" si="133"/>
        <v>60.894510000000004</v>
      </c>
      <c r="Z96" s="3">
        <f t="shared" si="134"/>
        <v>839.67250000000001</v>
      </c>
      <c r="AA96" s="1">
        <f t="shared" si="135"/>
        <v>1.4603000000000002</v>
      </c>
      <c r="AB96" s="1">
        <f t="shared" si="136"/>
        <v>0</v>
      </c>
      <c r="AC96" s="2">
        <f t="shared" ref="AC96:AC106" si="164">Y96*0.97</f>
        <v>59.067674700000005</v>
      </c>
      <c r="AD96" s="1">
        <f t="shared" si="97"/>
        <v>814.48232499999995</v>
      </c>
      <c r="AE96" s="3">
        <f t="shared" si="75"/>
        <v>1.4164910000000002</v>
      </c>
      <c r="AF96" s="4">
        <f t="shared" si="81"/>
        <v>0</v>
      </c>
      <c r="AG96" s="2">
        <f t="shared" si="150"/>
        <v>57.240839399999999</v>
      </c>
      <c r="AH96" s="1">
        <f t="shared" si="98"/>
        <v>789.29214999999999</v>
      </c>
      <c r="AI96" s="3">
        <f t="shared" ref="AI96:AI106" si="165">AA96*0.94</f>
        <v>1.372682</v>
      </c>
      <c r="AJ96" s="4">
        <f t="shared" si="82"/>
        <v>0</v>
      </c>
      <c r="AK96" s="2">
        <f t="shared" si="151"/>
        <v>55.414004100000007</v>
      </c>
      <c r="AL96" s="1">
        <f t="shared" si="99"/>
        <v>764.10197500000004</v>
      </c>
      <c r="AM96" s="3">
        <f t="shared" ref="AM96:AM106" si="166">AA96*0.91</f>
        <v>1.3288730000000002</v>
      </c>
      <c r="AN96" s="4">
        <f t="shared" si="83"/>
        <v>0</v>
      </c>
      <c r="AO96" s="2">
        <f t="shared" si="152"/>
        <v>55.414004100000007</v>
      </c>
      <c r="AP96" s="1">
        <f t="shared" si="100"/>
        <v>764.10197500000004</v>
      </c>
      <c r="AQ96" s="3">
        <f t="shared" ref="AQ96:AQ106" si="167">AM96</f>
        <v>1.3288730000000002</v>
      </c>
      <c r="AR96" s="4">
        <f t="shared" si="84"/>
        <v>0</v>
      </c>
      <c r="AT96" s="51">
        <f t="shared" si="126"/>
        <v>7301.5</v>
      </c>
      <c r="AU96" s="51">
        <f t="shared" ref="AU96:BT96" si="168">AT96</f>
        <v>7301.5</v>
      </c>
      <c r="AV96" s="51">
        <f t="shared" si="168"/>
        <v>7301.5</v>
      </c>
      <c r="AW96" s="51">
        <f t="shared" si="168"/>
        <v>7301.5</v>
      </c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</row>
    <row r="97" spans="1:72" ht="25.5" x14ac:dyDescent="0.25">
      <c r="A97" s="6">
        <f t="shared" si="128"/>
        <v>89</v>
      </c>
      <c r="B97" s="23" t="s">
        <v>94</v>
      </c>
      <c r="C97" s="52">
        <v>7460.7</v>
      </c>
      <c r="D97" s="47">
        <v>17.52</v>
      </c>
      <c r="E97" s="5">
        <v>0.18099999999999999</v>
      </c>
      <c r="F97" s="1">
        <v>0.59</v>
      </c>
      <c r="G97" s="25">
        <v>0.34</v>
      </c>
      <c r="H97" s="2">
        <f t="shared" si="129"/>
        <v>16.994399999999999</v>
      </c>
      <c r="I97" s="1">
        <f t="shared" si="129"/>
        <v>0.17556999999999998</v>
      </c>
      <c r="J97" s="3">
        <f t="shared" si="129"/>
        <v>0.57229999999999992</v>
      </c>
      <c r="K97" s="4">
        <f t="shared" si="129"/>
        <v>0.32980000000000004</v>
      </c>
      <c r="L97" s="2">
        <f t="shared" si="120"/>
        <v>16.468799999999998</v>
      </c>
      <c r="M97" s="1">
        <f t="shared" si="120"/>
        <v>0.17013999999999999</v>
      </c>
      <c r="N97" s="3">
        <f t="shared" si="120"/>
        <v>0.55459999999999998</v>
      </c>
      <c r="O97" s="4">
        <f t="shared" si="120"/>
        <v>0.3196</v>
      </c>
      <c r="P97" s="2">
        <f t="shared" si="121"/>
        <v>15.943200000000001</v>
      </c>
      <c r="Q97" s="1">
        <f t="shared" si="121"/>
        <v>0.16471</v>
      </c>
      <c r="R97" s="3">
        <f t="shared" si="121"/>
        <v>0.53690000000000004</v>
      </c>
      <c r="S97" s="4">
        <f t="shared" si="121"/>
        <v>0.30940000000000001</v>
      </c>
      <c r="T97" s="2">
        <f t="shared" si="122"/>
        <v>15.943200000000001</v>
      </c>
      <c r="U97" s="1">
        <f t="shared" si="122"/>
        <v>0.16471</v>
      </c>
      <c r="V97" s="3">
        <f t="shared" si="122"/>
        <v>0.53690000000000004</v>
      </c>
      <c r="W97" s="4">
        <f t="shared" si="122"/>
        <v>0.30940000000000001</v>
      </c>
      <c r="Y97" s="3">
        <f t="shared" si="133"/>
        <v>130.71146400000001</v>
      </c>
      <c r="Z97" s="3">
        <f t="shared" si="134"/>
        <v>1350.3867</v>
      </c>
      <c r="AA97" s="1">
        <f t="shared" si="135"/>
        <v>4.4018129999999998</v>
      </c>
      <c r="AB97" s="1">
        <f t="shared" si="136"/>
        <v>2.5366379999999999</v>
      </c>
      <c r="AC97" s="2">
        <f t="shared" si="164"/>
        <v>126.79012008000001</v>
      </c>
      <c r="AD97" s="1">
        <f t="shared" si="97"/>
        <v>1309.8750990000001</v>
      </c>
      <c r="AE97" s="3">
        <f t="shared" si="75"/>
        <v>4.2697586099999993</v>
      </c>
      <c r="AF97" s="4">
        <f t="shared" si="81"/>
        <v>2.4605388599999998</v>
      </c>
      <c r="AG97" s="2">
        <f t="shared" si="150"/>
        <v>122.86877616</v>
      </c>
      <c r="AH97" s="1">
        <f t="shared" si="98"/>
        <v>1269.3634979999999</v>
      </c>
      <c r="AI97" s="3">
        <f t="shared" si="165"/>
        <v>4.1377042199999998</v>
      </c>
      <c r="AJ97" s="4">
        <f t="shared" si="82"/>
        <v>2.3844397199999996</v>
      </c>
      <c r="AK97" s="2">
        <f t="shared" si="151"/>
        <v>118.94743224000001</v>
      </c>
      <c r="AL97" s="1">
        <f t="shared" si="99"/>
        <v>1228.851897</v>
      </c>
      <c r="AM97" s="3">
        <f t="shared" si="166"/>
        <v>4.0056498300000003</v>
      </c>
      <c r="AN97" s="4">
        <f t="shared" si="83"/>
        <v>2.3083405799999999</v>
      </c>
      <c r="AO97" s="2">
        <f t="shared" si="152"/>
        <v>118.94743224000001</v>
      </c>
      <c r="AP97" s="1">
        <f t="shared" si="100"/>
        <v>1228.851897</v>
      </c>
      <c r="AQ97" s="3">
        <f t="shared" si="167"/>
        <v>4.0056498300000003</v>
      </c>
      <c r="AR97" s="4">
        <f t="shared" si="84"/>
        <v>2.3083405799999999</v>
      </c>
      <c r="AT97" s="51">
        <f t="shared" si="126"/>
        <v>7460.7</v>
      </c>
      <c r="AU97" s="51">
        <f t="shared" ref="AU97:BT97" si="169">AT97</f>
        <v>7460.7</v>
      </c>
      <c r="AV97" s="51">
        <f t="shared" si="169"/>
        <v>7460.7</v>
      </c>
      <c r="AW97" s="51">
        <f t="shared" si="169"/>
        <v>7460.7</v>
      </c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</row>
    <row r="98" spans="1:72" ht="25.5" x14ac:dyDescent="0.25">
      <c r="A98" s="6">
        <f t="shared" si="128"/>
        <v>90</v>
      </c>
      <c r="B98" s="23" t="s">
        <v>95</v>
      </c>
      <c r="C98" s="52">
        <v>14116.2</v>
      </c>
      <c r="D98" s="47">
        <v>32.380000000000003</v>
      </c>
      <c r="E98" s="5">
        <v>2.1999999999999999E-2</v>
      </c>
      <c r="F98" s="1">
        <v>1.78</v>
      </c>
      <c r="G98" s="25">
        <v>27.48</v>
      </c>
      <c r="H98" s="2">
        <f t="shared" si="129"/>
        <v>31.4086</v>
      </c>
      <c r="I98" s="1">
        <f t="shared" si="129"/>
        <v>2.1339999999999998E-2</v>
      </c>
      <c r="J98" s="3">
        <f t="shared" si="129"/>
        <v>1.7265999999999999</v>
      </c>
      <c r="K98" s="4">
        <f t="shared" si="129"/>
        <v>26.6556</v>
      </c>
      <c r="L98" s="2">
        <f t="shared" si="120"/>
        <v>30.437200000000001</v>
      </c>
      <c r="M98" s="1">
        <f t="shared" si="120"/>
        <v>2.0679999999999997E-2</v>
      </c>
      <c r="N98" s="3">
        <f t="shared" si="120"/>
        <v>1.6732</v>
      </c>
      <c r="O98" s="4">
        <f t="shared" si="120"/>
        <v>25.831199999999999</v>
      </c>
      <c r="P98" s="2">
        <f t="shared" si="121"/>
        <v>29.465800000000005</v>
      </c>
      <c r="Q98" s="1">
        <f t="shared" si="121"/>
        <v>2.002E-2</v>
      </c>
      <c r="R98" s="3">
        <f t="shared" si="121"/>
        <v>1.6198000000000001</v>
      </c>
      <c r="S98" s="4">
        <f t="shared" si="121"/>
        <v>25.006800000000002</v>
      </c>
      <c r="T98" s="2">
        <f t="shared" si="122"/>
        <v>29.465800000000005</v>
      </c>
      <c r="U98" s="1">
        <f t="shared" si="122"/>
        <v>2.002E-2</v>
      </c>
      <c r="V98" s="3">
        <f t="shared" si="122"/>
        <v>1.6198000000000001</v>
      </c>
      <c r="W98" s="4">
        <f t="shared" si="122"/>
        <v>25.006800000000002</v>
      </c>
      <c r="Y98" s="3">
        <f t="shared" si="133"/>
        <v>457.08255600000007</v>
      </c>
      <c r="Z98" s="3">
        <f t="shared" si="134"/>
        <v>310.5564</v>
      </c>
      <c r="AA98" s="1">
        <f t="shared" si="135"/>
        <v>25.126836000000004</v>
      </c>
      <c r="AB98" s="1">
        <f t="shared" si="136"/>
        <v>387.91317600000002</v>
      </c>
      <c r="AC98" s="2">
        <f t="shared" si="164"/>
        <v>443.37007932000006</v>
      </c>
      <c r="AD98" s="1">
        <f t="shared" si="97"/>
        <v>301.23970800000001</v>
      </c>
      <c r="AE98" s="3">
        <f t="shared" si="75"/>
        <v>24.373030920000005</v>
      </c>
      <c r="AF98" s="4">
        <f t="shared" si="81"/>
        <v>376.27578072</v>
      </c>
      <c r="AG98" s="2">
        <f t="shared" si="150"/>
        <v>429.65760264000005</v>
      </c>
      <c r="AH98" s="1">
        <f t="shared" si="98"/>
        <v>291.92301599999996</v>
      </c>
      <c r="AI98" s="3">
        <f t="shared" si="165"/>
        <v>23.619225840000002</v>
      </c>
      <c r="AJ98" s="4">
        <f t="shared" si="82"/>
        <v>364.63838543999998</v>
      </c>
      <c r="AK98" s="2">
        <f t="shared" si="151"/>
        <v>415.9451259600001</v>
      </c>
      <c r="AL98" s="1">
        <f t="shared" si="99"/>
        <v>282.60632400000003</v>
      </c>
      <c r="AM98" s="3">
        <f t="shared" si="166"/>
        <v>22.865420760000006</v>
      </c>
      <c r="AN98" s="4">
        <f t="shared" si="83"/>
        <v>353.00099016000001</v>
      </c>
      <c r="AO98" s="2">
        <f t="shared" si="152"/>
        <v>415.9451259600001</v>
      </c>
      <c r="AP98" s="1">
        <f t="shared" si="100"/>
        <v>282.60632400000003</v>
      </c>
      <c r="AQ98" s="3">
        <f t="shared" si="167"/>
        <v>22.865420760000006</v>
      </c>
      <c r="AR98" s="4">
        <f t="shared" si="84"/>
        <v>353.00099016000001</v>
      </c>
      <c r="AT98" s="51">
        <f t="shared" si="126"/>
        <v>14116.2</v>
      </c>
      <c r="AU98" s="51">
        <f t="shared" ref="AU98:BT98" si="170">AT98</f>
        <v>14116.2</v>
      </c>
      <c r="AV98" s="51">
        <f t="shared" si="170"/>
        <v>14116.2</v>
      </c>
      <c r="AW98" s="51">
        <f t="shared" si="170"/>
        <v>14116.2</v>
      </c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</row>
    <row r="99" spans="1:72" ht="25.5" x14ac:dyDescent="0.25">
      <c r="A99" s="6">
        <f t="shared" si="128"/>
        <v>91</v>
      </c>
      <c r="B99" s="23" t="s">
        <v>96</v>
      </c>
      <c r="C99" s="52">
        <v>11509.5</v>
      </c>
      <c r="D99" s="47">
        <v>47.13</v>
      </c>
      <c r="E99" s="5">
        <v>0.26</v>
      </c>
      <c r="F99" s="1">
        <v>2.86</v>
      </c>
      <c r="G99" s="25">
        <v>0</v>
      </c>
      <c r="H99" s="2">
        <f t="shared" si="129"/>
        <v>45.716100000000004</v>
      </c>
      <c r="I99" s="1">
        <f t="shared" si="129"/>
        <v>0.25219999999999998</v>
      </c>
      <c r="J99" s="3">
        <f t="shared" si="129"/>
        <v>2.7742</v>
      </c>
      <c r="K99" s="4">
        <f t="shared" si="129"/>
        <v>0</v>
      </c>
      <c r="L99" s="2">
        <f t="shared" si="120"/>
        <v>44.302199999999999</v>
      </c>
      <c r="M99" s="1">
        <f t="shared" si="120"/>
        <v>0.24440000000000001</v>
      </c>
      <c r="N99" s="3">
        <f t="shared" si="120"/>
        <v>2.6883999999999997</v>
      </c>
      <c r="O99" s="4">
        <f t="shared" si="120"/>
        <v>0</v>
      </c>
      <c r="P99" s="2">
        <f t="shared" si="121"/>
        <v>42.888300000000001</v>
      </c>
      <c r="Q99" s="1">
        <f t="shared" si="121"/>
        <v>0.2366</v>
      </c>
      <c r="R99" s="3">
        <f t="shared" si="121"/>
        <v>2.6025999999999998</v>
      </c>
      <c r="S99" s="4">
        <f t="shared" si="121"/>
        <v>0</v>
      </c>
      <c r="T99" s="2">
        <f t="shared" si="122"/>
        <v>42.888300000000001</v>
      </c>
      <c r="U99" s="1">
        <f t="shared" si="122"/>
        <v>0.2366</v>
      </c>
      <c r="V99" s="3">
        <f t="shared" si="122"/>
        <v>2.6025999999999998</v>
      </c>
      <c r="W99" s="4">
        <f t="shared" si="122"/>
        <v>0</v>
      </c>
      <c r="Y99" s="3">
        <f t="shared" si="133"/>
        <v>542.44273499999997</v>
      </c>
      <c r="Z99" s="3">
        <f t="shared" si="134"/>
        <v>2992.4700000000003</v>
      </c>
      <c r="AA99" s="1">
        <f t="shared" si="135"/>
        <v>32.917169999999999</v>
      </c>
      <c r="AB99" s="1">
        <f t="shared" si="136"/>
        <v>0</v>
      </c>
      <c r="AC99" s="2">
        <f t="shared" si="164"/>
        <v>526.16945294999994</v>
      </c>
      <c r="AD99" s="1">
        <f t="shared" si="97"/>
        <v>2902.6959000000002</v>
      </c>
      <c r="AE99" s="3">
        <f t="shared" si="75"/>
        <v>31.929654899999999</v>
      </c>
      <c r="AF99" s="4">
        <f t="shared" si="81"/>
        <v>0</v>
      </c>
      <c r="AG99" s="2">
        <f t="shared" si="150"/>
        <v>509.89617089999996</v>
      </c>
      <c r="AH99" s="1">
        <f t="shared" si="98"/>
        <v>2812.9218000000001</v>
      </c>
      <c r="AI99" s="3">
        <f t="shared" si="165"/>
        <v>30.942139799999996</v>
      </c>
      <c r="AJ99" s="4">
        <f t="shared" si="82"/>
        <v>0</v>
      </c>
      <c r="AK99" s="2">
        <f t="shared" si="151"/>
        <v>493.62288884999998</v>
      </c>
      <c r="AL99" s="1">
        <f t="shared" si="99"/>
        <v>2723.1477000000004</v>
      </c>
      <c r="AM99" s="3">
        <f t="shared" si="166"/>
        <v>29.9546247</v>
      </c>
      <c r="AN99" s="4">
        <f t="shared" si="83"/>
        <v>0</v>
      </c>
      <c r="AO99" s="2">
        <f t="shared" si="152"/>
        <v>493.62288884999998</v>
      </c>
      <c r="AP99" s="1">
        <f t="shared" si="100"/>
        <v>2723.1477000000004</v>
      </c>
      <c r="AQ99" s="3">
        <f t="shared" si="167"/>
        <v>29.9546247</v>
      </c>
      <c r="AR99" s="4">
        <f t="shared" si="84"/>
        <v>0</v>
      </c>
      <c r="AT99" s="51">
        <f t="shared" si="126"/>
        <v>11509.5</v>
      </c>
      <c r="AU99" s="51">
        <f t="shared" ref="AU99:BT99" si="171">AT99</f>
        <v>11509.5</v>
      </c>
      <c r="AV99" s="51">
        <f t="shared" si="171"/>
        <v>11509.5</v>
      </c>
      <c r="AW99" s="51">
        <f t="shared" si="171"/>
        <v>11509.5</v>
      </c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</row>
    <row r="100" spans="1:72" ht="25.5" x14ac:dyDescent="0.25">
      <c r="A100" s="6">
        <f t="shared" si="128"/>
        <v>92</v>
      </c>
      <c r="B100" s="23" t="s">
        <v>97</v>
      </c>
      <c r="C100" s="52">
        <v>23152.6</v>
      </c>
      <c r="D100" s="47">
        <v>29.69</v>
      </c>
      <c r="E100" s="5">
        <v>0.20699999999999999</v>
      </c>
      <c r="F100" s="1">
        <v>3.58</v>
      </c>
      <c r="G100" s="25">
        <v>2.19</v>
      </c>
      <c r="H100" s="2">
        <f t="shared" si="129"/>
        <v>28.799299999999999</v>
      </c>
      <c r="I100" s="1">
        <f t="shared" si="129"/>
        <v>0.20079</v>
      </c>
      <c r="J100" s="3">
        <f t="shared" si="129"/>
        <v>3.4725999999999999</v>
      </c>
      <c r="K100" s="4">
        <f t="shared" si="129"/>
        <v>2.1242999999999999</v>
      </c>
      <c r="L100" s="2">
        <f t="shared" si="120"/>
        <v>27.9086</v>
      </c>
      <c r="M100" s="1">
        <f t="shared" si="120"/>
        <v>0.19457999999999998</v>
      </c>
      <c r="N100" s="3">
        <f t="shared" si="120"/>
        <v>3.3651999999999997</v>
      </c>
      <c r="O100" s="4">
        <f t="shared" si="120"/>
        <v>2.0585999999999998</v>
      </c>
      <c r="P100" s="2">
        <f t="shared" si="121"/>
        <v>27.017900000000001</v>
      </c>
      <c r="Q100" s="1">
        <f t="shared" si="121"/>
        <v>0.18837000000000001</v>
      </c>
      <c r="R100" s="3">
        <f t="shared" si="121"/>
        <v>3.2578</v>
      </c>
      <c r="S100" s="4">
        <f t="shared" si="121"/>
        <v>1.9929000000000001</v>
      </c>
      <c r="T100" s="2">
        <f t="shared" si="122"/>
        <v>27.017900000000001</v>
      </c>
      <c r="U100" s="1">
        <f t="shared" si="122"/>
        <v>0.18837000000000001</v>
      </c>
      <c r="V100" s="3">
        <f t="shared" si="122"/>
        <v>3.2578</v>
      </c>
      <c r="W100" s="4">
        <f t="shared" si="122"/>
        <v>1.9929000000000001</v>
      </c>
      <c r="Y100" s="3">
        <f t="shared" si="133"/>
        <v>687.40069400000004</v>
      </c>
      <c r="Z100" s="3">
        <f t="shared" si="134"/>
        <v>4792.5881999999992</v>
      </c>
      <c r="AA100" s="1">
        <f t="shared" si="135"/>
        <v>82.886307999999985</v>
      </c>
      <c r="AB100" s="1">
        <f t="shared" si="136"/>
        <v>50.704193999999994</v>
      </c>
      <c r="AC100" s="2">
        <f t="shared" si="164"/>
        <v>666.77867318000006</v>
      </c>
      <c r="AD100" s="1">
        <f t="shared" si="97"/>
        <v>4648.8105539999988</v>
      </c>
      <c r="AE100" s="3">
        <f t="shared" si="75"/>
        <v>80.399718759999985</v>
      </c>
      <c r="AF100" s="4">
        <f t="shared" si="81"/>
        <v>49.183068179999992</v>
      </c>
      <c r="AG100" s="2">
        <f t="shared" si="150"/>
        <v>646.15665235999995</v>
      </c>
      <c r="AH100" s="1">
        <f t="shared" si="98"/>
        <v>4505.0329079999992</v>
      </c>
      <c r="AI100" s="3">
        <f t="shared" si="165"/>
        <v>77.913129519999984</v>
      </c>
      <c r="AJ100" s="4">
        <f t="shared" si="82"/>
        <v>47.661942359999991</v>
      </c>
      <c r="AK100" s="2">
        <f t="shared" si="151"/>
        <v>625.53463154000008</v>
      </c>
      <c r="AL100" s="1">
        <f t="shared" si="99"/>
        <v>4361.2552619999997</v>
      </c>
      <c r="AM100" s="3">
        <f t="shared" si="166"/>
        <v>75.426540279999983</v>
      </c>
      <c r="AN100" s="4">
        <f t="shared" si="83"/>
        <v>46.140816539999996</v>
      </c>
      <c r="AO100" s="2">
        <f t="shared" si="152"/>
        <v>625.53463154000008</v>
      </c>
      <c r="AP100" s="1">
        <f t="shared" si="100"/>
        <v>4361.2552619999997</v>
      </c>
      <c r="AQ100" s="3">
        <f t="shared" si="167"/>
        <v>75.426540279999983</v>
      </c>
      <c r="AR100" s="4">
        <f t="shared" si="84"/>
        <v>46.140816539999996</v>
      </c>
      <c r="AT100" s="51">
        <f t="shared" si="126"/>
        <v>23152.6</v>
      </c>
      <c r="AU100" s="51">
        <f t="shared" ref="AU100:BT100" si="172">AT100</f>
        <v>23152.6</v>
      </c>
      <c r="AV100" s="51">
        <f t="shared" si="172"/>
        <v>23152.6</v>
      </c>
      <c r="AW100" s="51">
        <f t="shared" si="172"/>
        <v>23152.6</v>
      </c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</row>
    <row r="101" spans="1:72" ht="38.25" x14ac:dyDescent="0.25">
      <c r="A101" s="6">
        <f t="shared" si="128"/>
        <v>93</v>
      </c>
      <c r="B101" s="23" t="s">
        <v>98</v>
      </c>
      <c r="C101" s="52">
        <v>15449.7</v>
      </c>
      <c r="D101" s="47">
        <v>19.28</v>
      </c>
      <c r="E101" s="5">
        <v>0.13700000000000001</v>
      </c>
      <c r="F101" s="1">
        <v>0.72</v>
      </c>
      <c r="G101" s="25">
        <v>0</v>
      </c>
      <c r="H101" s="2">
        <f t="shared" si="129"/>
        <v>18.701599999999999</v>
      </c>
      <c r="I101" s="1">
        <f t="shared" si="129"/>
        <v>0.13289000000000001</v>
      </c>
      <c r="J101" s="3">
        <f t="shared" si="129"/>
        <v>0.69839999999999991</v>
      </c>
      <c r="K101" s="4">
        <f t="shared" si="129"/>
        <v>0</v>
      </c>
      <c r="L101" s="2">
        <f t="shared" si="120"/>
        <v>18.123200000000001</v>
      </c>
      <c r="M101" s="1">
        <f t="shared" si="120"/>
        <v>0.12878000000000001</v>
      </c>
      <c r="N101" s="3">
        <f t="shared" si="120"/>
        <v>0.67679999999999996</v>
      </c>
      <c r="O101" s="4">
        <f t="shared" si="120"/>
        <v>0</v>
      </c>
      <c r="P101" s="2">
        <f t="shared" si="121"/>
        <v>17.544800000000002</v>
      </c>
      <c r="Q101" s="1">
        <f t="shared" si="121"/>
        <v>0.12467000000000002</v>
      </c>
      <c r="R101" s="3">
        <f t="shared" si="121"/>
        <v>0.6552</v>
      </c>
      <c r="S101" s="4">
        <f t="shared" si="121"/>
        <v>0</v>
      </c>
      <c r="T101" s="2">
        <f t="shared" si="122"/>
        <v>17.544800000000002</v>
      </c>
      <c r="U101" s="1">
        <f t="shared" si="122"/>
        <v>0.12467000000000002</v>
      </c>
      <c r="V101" s="3">
        <f t="shared" si="122"/>
        <v>0.6552</v>
      </c>
      <c r="W101" s="4">
        <f t="shared" si="122"/>
        <v>0</v>
      </c>
      <c r="Y101" s="3">
        <f t="shared" si="133"/>
        <v>297.87021600000003</v>
      </c>
      <c r="Z101" s="3">
        <f t="shared" si="134"/>
        <v>2116.6089000000002</v>
      </c>
      <c r="AA101" s="1">
        <f t="shared" si="135"/>
        <v>11.123783999999999</v>
      </c>
      <c r="AB101" s="1">
        <f t="shared" si="136"/>
        <v>0</v>
      </c>
      <c r="AC101" s="2">
        <f t="shared" si="164"/>
        <v>288.93410951999999</v>
      </c>
      <c r="AD101" s="1">
        <f t="shared" si="97"/>
        <v>2053.1106330000002</v>
      </c>
      <c r="AE101" s="3">
        <f t="shared" si="75"/>
        <v>10.790070479999999</v>
      </c>
      <c r="AF101" s="4">
        <f t="shared" si="81"/>
        <v>0</v>
      </c>
      <c r="AG101" s="2">
        <f t="shared" si="150"/>
        <v>279.99800304000001</v>
      </c>
      <c r="AH101" s="1">
        <f t="shared" si="98"/>
        <v>1989.6123660000001</v>
      </c>
      <c r="AI101" s="3">
        <f t="shared" si="165"/>
        <v>10.456356959999999</v>
      </c>
      <c r="AJ101" s="4">
        <f t="shared" si="82"/>
        <v>0</v>
      </c>
      <c r="AK101" s="2">
        <f t="shared" si="151"/>
        <v>271.06189656000004</v>
      </c>
      <c r="AL101" s="1">
        <f t="shared" si="99"/>
        <v>1926.1140990000001</v>
      </c>
      <c r="AM101" s="3">
        <f t="shared" si="166"/>
        <v>10.122643439999999</v>
      </c>
      <c r="AN101" s="4">
        <f t="shared" si="83"/>
        <v>0</v>
      </c>
      <c r="AO101" s="2">
        <f t="shared" si="152"/>
        <v>271.06189656000004</v>
      </c>
      <c r="AP101" s="1">
        <f t="shared" si="100"/>
        <v>1926.1140990000001</v>
      </c>
      <c r="AQ101" s="3">
        <f t="shared" si="167"/>
        <v>10.122643439999999</v>
      </c>
      <c r="AR101" s="4">
        <f t="shared" si="84"/>
        <v>0</v>
      </c>
      <c r="AT101" s="51">
        <f t="shared" si="126"/>
        <v>15449.7</v>
      </c>
      <c r="AU101" s="51">
        <f t="shared" ref="AU101:BT101" si="173">AT101</f>
        <v>15449.7</v>
      </c>
      <c r="AV101" s="51">
        <f t="shared" si="173"/>
        <v>15449.7</v>
      </c>
      <c r="AW101" s="51">
        <f t="shared" si="173"/>
        <v>15449.7</v>
      </c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</row>
    <row r="102" spans="1:72" ht="38.25" x14ac:dyDescent="0.25">
      <c r="A102" s="6">
        <f t="shared" si="128"/>
        <v>94</v>
      </c>
      <c r="B102" s="22" t="s">
        <v>99</v>
      </c>
      <c r="C102" s="52">
        <v>11706.1</v>
      </c>
      <c r="D102" s="47">
        <v>24.78</v>
      </c>
      <c r="E102" s="5">
        <v>0.158</v>
      </c>
      <c r="F102" s="1">
        <v>1.32</v>
      </c>
      <c r="G102" s="25">
        <v>9.14</v>
      </c>
      <c r="H102" s="2">
        <f t="shared" si="129"/>
        <v>24.0366</v>
      </c>
      <c r="I102" s="1">
        <f t="shared" si="129"/>
        <v>0.15326000000000001</v>
      </c>
      <c r="J102" s="3">
        <f t="shared" si="129"/>
        <v>1.2804</v>
      </c>
      <c r="K102" s="4">
        <f t="shared" si="129"/>
        <v>8.8658000000000001</v>
      </c>
      <c r="L102" s="2">
        <f t="shared" si="120"/>
        <v>23.293199999999999</v>
      </c>
      <c r="M102" s="1">
        <f t="shared" si="120"/>
        <v>0.14851999999999999</v>
      </c>
      <c r="N102" s="3">
        <f t="shared" si="120"/>
        <v>1.2407999999999999</v>
      </c>
      <c r="O102" s="4">
        <f t="shared" si="120"/>
        <v>8.5915999999999997</v>
      </c>
      <c r="P102" s="2">
        <f t="shared" si="121"/>
        <v>22.549800000000001</v>
      </c>
      <c r="Q102" s="1">
        <f t="shared" si="121"/>
        <v>0.14378000000000002</v>
      </c>
      <c r="R102" s="3">
        <f t="shared" si="121"/>
        <v>1.2012</v>
      </c>
      <c r="S102" s="4">
        <f t="shared" si="121"/>
        <v>8.317400000000001</v>
      </c>
      <c r="T102" s="2">
        <f t="shared" si="122"/>
        <v>22.549800000000001</v>
      </c>
      <c r="U102" s="1">
        <f t="shared" si="122"/>
        <v>0.14378000000000002</v>
      </c>
      <c r="V102" s="3">
        <f t="shared" si="122"/>
        <v>1.2012</v>
      </c>
      <c r="W102" s="4">
        <f t="shared" si="122"/>
        <v>8.317400000000001</v>
      </c>
      <c r="Y102" s="3">
        <f t="shared" si="133"/>
        <v>290.077158</v>
      </c>
      <c r="Z102" s="3">
        <f t="shared" si="134"/>
        <v>1849.5638000000001</v>
      </c>
      <c r="AA102" s="1">
        <f t="shared" si="135"/>
        <v>15.452052000000002</v>
      </c>
      <c r="AB102" s="1">
        <f t="shared" si="136"/>
        <v>106.99375400000001</v>
      </c>
      <c r="AC102" s="2">
        <f t="shared" si="164"/>
        <v>281.37484325999998</v>
      </c>
      <c r="AD102" s="1">
        <f t="shared" si="97"/>
        <v>1794.0768860000001</v>
      </c>
      <c r="AE102" s="3">
        <f t="shared" si="75"/>
        <v>14.988490440000001</v>
      </c>
      <c r="AF102" s="4">
        <f t="shared" si="81"/>
        <v>103.78394138</v>
      </c>
      <c r="AG102" s="2">
        <f t="shared" si="150"/>
        <v>272.67252851999996</v>
      </c>
      <c r="AH102" s="1">
        <f t="shared" si="98"/>
        <v>1738.589972</v>
      </c>
      <c r="AI102" s="3">
        <f t="shared" si="165"/>
        <v>14.524928880000001</v>
      </c>
      <c r="AJ102" s="4">
        <f t="shared" si="82"/>
        <v>100.57412876000001</v>
      </c>
      <c r="AK102" s="2">
        <f t="shared" si="151"/>
        <v>263.97021377999999</v>
      </c>
      <c r="AL102" s="1">
        <f t="shared" si="99"/>
        <v>1683.1030580000001</v>
      </c>
      <c r="AM102" s="3">
        <f t="shared" si="166"/>
        <v>14.061367320000002</v>
      </c>
      <c r="AN102" s="4">
        <f t="shared" si="83"/>
        <v>97.364316140000014</v>
      </c>
      <c r="AO102" s="2">
        <f t="shared" si="152"/>
        <v>263.97021377999999</v>
      </c>
      <c r="AP102" s="1">
        <f t="shared" si="100"/>
        <v>1683.1030580000001</v>
      </c>
      <c r="AQ102" s="3">
        <f t="shared" si="167"/>
        <v>14.061367320000002</v>
      </c>
      <c r="AR102" s="4">
        <f t="shared" si="84"/>
        <v>97.364316140000014</v>
      </c>
      <c r="AT102" s="51">
        <f t="shared" si="126"/>
        <v>11706.1</v>
      </c>
      <c r="AU102" s="51">
        <f t="shared" ref="AU102:BT102" si="174">AT102</f>
        <v>11706.1</v>
      </c>
      <c r="AV102" s="51">
        <f t="shared" si="174"/>
        <v>11706.1</v>
      </c>
      <c r="AW102" s="51">
        <f t="shared" si="174"/>
        <v>11706.1</v>
      </c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</row>
    <row r="103" spans="1:72" ht="25.5" x14ac:dyDescent="0.25">
      <c r="A103" s="6">
        <f t="shared" si="128"/>
        <v>95</v>
      </c>
      <c r="B103" s="23" t="s">
        <v>100</v>
      </c>
      <c r="C103" s="52">
        <v>5183.7</v>
      </c>
      <c r="D103" s="47">
        <v>34.15</v>
      </c>
      <c r="E103" s="5">
        <v>0.14899999999999999</v>
      </c>
      <c r="F103" s="1">
        <v>0.75</v>
      </c>
      <c r="G103" s="25">
        <v>9.25</v>
      </c>
      <c r="H103" s="2">
        <f t="shared" si="129"/>
        <v>33.125499999999995</v>
      </c>
      <c r="I103" s="1">
        <f t="shared" si="129"/>
        <v>0.14452999999999999</v>
      </c>
      <c r="J103" s="3">
        <f t="shared" si="129"/>
        <v>0.72750000000000004</v>
      </c>
      <c r="K103" s="4">
        <f t="shared" si="129"/>
        <v>8.9725000000000001</v>
      </c>
      <c r="L103" s="2">
        <f t="shared" si="120"/>
        <v>32.100999999999999</v>
      </c>
      <c r="M103" s="1">
        <f t="shared" si="120"/>
        <v>0.14005999999999999</v>
      </c>
      <c r="N103" s="3">
        <f t="shared" si="120"/>
        <v>0.70499999999999996</v>
      </c>
      <c r="O103" s="4">
        <f t="shared" si="120"/>
        <v>8.6950000000000003</v>
      </c>
      <c r="P103" s="2">
        <f t="shared" si="121"/>
        <v>31.076499999999999</v>
      </c>
      <c r="Q103" s="1">
        <f t="shared" si="121"/>
        <v>0.13558999999999999</v>
      </c>
      <c r="R103" s="3">
        <f t="shared" si="121"/>
        <v>0.6825</v>
      </c>
      <c r="S103" s="4">
        <f t="shared" si="121"/>
        <v>8.4175000000000004</v>
      </c>
      <c r="T103" s="2">
        <f t="shared" si="122"/>
        <v>31.076499999999999</v>
      </c>
      <c r="U103" s="1">
        <f t="shared" si="122"/>
        <v>0.13558999999999999</v>
      </c>
      <c r="V103" s="3">
        <f t="shared" si="122"/>
        <v>0.6825</v>
      </c>
      <c r="W103" s="4">
        <f t="shared" si="122"/>
        <v>8.4175000000000004</v>
      </c>
      <c r="Y103" s="3">
        <f t="shared" si="133"/>
        <v>177.02335499999998</v>
      </c>
      <c r="Z103" s="3">
        <f t="shared" si="134"/>
        <v>772.37129999999991</v>
      </c>
      <c r="AA103" s="1">
        <f t="shared" si="135"/>
        <v>3.8877749999999995</v>
      </c>
      <c r="AB103" s="1">
        <f t="shared" si="136"/>
        <v>47.949224999999998</v>
      </c>
      <c r="AC103" s="2">
        <f t="shared" si="164"/>
        <v>171.71265434999998</v>
      </c>
      <c r="AD103" s="1">
        <f t="shared" si="97"/>
        <v>749.20016099999987</v>
      </c>
      <c r="AE103" s="3">
        <f t="shared" si="75"/>
        <v>3.7711417499999995</v>
      </c>
      <c r="AF103" s="4">
        <f t="shared" si="81"/>
        <v>46.510748249999999</v>
      </c>
      <c r="AG103" s="2">
        <f t="shared" si="150"/>
        <v>166.40195369999998</v>
      </c>
      <c r="AH103" s="1">
        <f t="shared" si="98"/>
        <v>726.02902199999983</v>
      </c>
      <c r="AI103" s="3">
        <f t="shared" si="165"/>
        <v>3.6545084999999995</v>
      </c>
      <c r="AJ103" s="4">
        <f t="shared" si="82"/>
        <v>45.072271499999999</v>
      </c>
      <c r="AK103" s="2">
        <f t="shared" si="151"/>
        <v>161.09125304999998</v>
      </c>
      <c r="AL103" s="1">
        <f t="shared" si="99"/>
        <v>702.8578829999999</v>
      </c>
      <c r="AM103" s="3">
        <f t="shared" si="166"/>
        <v>3.5378752499999999</v>
      </c>
      <c r="AN103" s="4">
        <f t="shared" si="83"/>
        <v>43.63379475</v>
      </c>
      <c r="AO103" s="2">
        <f t="shared" si="152"/>
        <v>161.09125304999998</v>
      </c>
      <c r="AP103" s="1">
        <f t="shared" si="100"/>
        <v>702.8578829999999</v>
      </c>
      <c r="AQ103" s="3">
        <f t="shared" si="167"/>
        <v>3.5378752499999999</v>
      </c>
      <c r="AR103" s="4">
        <f t="shared" si="84"/>
        <v>43.63379475</v>
      </c>
      <c r="AT103" s="51">
        <f t="shared" si="126"/>
        <v>5183.7</v>
      </c>
      <c r="AU103" s="51">
        <f t="shared" ref="AU103:BT103" si="175">AT103</f>
        <v>5183.7</v>
      </c>
      <c r="AV103" s="51">
        <f t="shared" si="175"/>
        <v>5183.7</v>
      </c>
      <c r="AW103" s="51">
        <f t="shared" si="175"/>
        <v>5183.7</v>
      </c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</row>
    <row r="104" spans="1:72" ht="51" x14ac:dyDescent="0.25">
      <c r="A104" s="6">
        <f t="shared" si="128"/>
        <v>96</v>
      </c>
      <c r="B104" s="23" t="s">
        <v>101</v>
      </c>
      <c r="C104" s="52">
        <v>383.2</v>
      </c>
      <c r="D104" s="47">
        <v>10.44</v>
      </c>
      <c r="E104" s="5">
        <v>0.13300000000000001</v>
      </c>
      <c r="F104" s="1">
        <v>0.05</v>
      </c>
      <c r="G104" s="25">
        <v>0</v>
      </c>
      <c r="H104" s="2">
        <f t="shared" si="129"/>
        <v>10.126799999999999</v>
      </c>
      <c r="I104" s="1">
        <f t="shared" si="129"/>
        <v>0.12901000000000001</v>
      </c>
      <c r="J104" s="3">
        <f t="shared" si="129"/>
        <v>4.8500000000000001E-2</v>
      </c>
      <c r="K104" s="4">
        <f t="shared" si="129"/>
        <v>0</v>
      </c>
      <c r="L104" s="2">
        <f t="shared" si="120"/>
        <v>9.8135999999999992</v>
      </c>
      <c r="M104" s="1">
        <f t="shared" si="120"/>
        <v>0.12501999999999999</v>
      </c>
      <c r="N104" s="3">
        <f t="shared" si="120"/>
        <v>4.7E-2</v>
      </c>
      <c r="O104" s="4">
        <f t="shared" si="120"/>
        <v>0</v>
      </c>
      <c r="P104" s="2">
        <f t="shared" si="121"/>
        <v>9.5003999999999991</v>
      </c>
      <c r="Q104" s="1">
        <f t="shared" si="121"/>
        <v>0.12103000000000001</v>
      </c>
      <c r="R104" s="3">
        <f t="shared" si="121"/>
        <v>4.5500000000000006E-2</v>
      </c>
      <c r="S104" s="4">
        <f t="shared" si="121"/>
        <v>0</v>
      </c>
      <c r="T104" s="2">
        <f t="shared" si="122"/>
        <v>9.5003999999999991</v>
      </c>
      <c r="U104" s="1">
        <f t="shared" si="122"/>
        <v>0.12103000000000001</v>
      </c>
      <c r="V104" s="3">
        <f t="shared" si="122"/>
        <v>4.5500000000000006E-2</v>
      </c>
      <c r="W104" s="4">
        <f t="shared" si="122"/>
        <v>0</v>
      </c>
      <c r="Y104" s="3">
        <f t="shared" si="133"/>
        <v>4.0006079999999997</v>
      </c>
      <c r="Z104" s="3">
        <f t="shared" si="134"/>
        <v>50.965600000000002</v>
      </c>
      <c r="AA104" s="1">
        <f t="shared" si="135"/>
        <v>1.916E-2</v>
      </c>
      <c r="AB104" s="1">
        <f t="shared" si="136"/>
        <v>0</v>
      </c>
      <c r="AC104" s="2">
        <f t="shared" si="164"/>
        <v>3.8805897599999994</v>
      </c>
      <c r="AD104" s="1">
        <f t="shared" si="97"/>
        <v>49.436632000000003</v>
      </c>
      <c r="AE104" s="3">
        <f t="shared" si="75"/>
        <v>1.85852E-2</v>
      </c>
      <c r="AF104" s="4">
        <f t="shared" si="81"/>
        <v>0</v>
      </c>
      <c r="AG104" s="2">
        <f t="shared" si="150"/>
        <v>3.7605715199999996</v>
      </c>
      <c r="AH104" s="1">
        <f t="shared" si="98"/>
        <v>47.907663999999997</v>
      </c>
      <c r="AI104" s="3">
        <f t="shared" si="165"/>
        <v>1.8010399999999999E-2</v>
      </c>
      <c r="AJ104" s="4">
        <f t="shared" si="82"/>
        <v>0</v>
      </c>
      <c r="AK104" s="2">
        <f t="shared" si="151"/>
        <v>3.6405532799999998</v>
      </c>
      <c r="AL104" s="1">
        <f t="shared" si="99"/>
        <v>46.378696000000005</v>
      </c>
      <c r="AM104" s="3">
        <f t="shared" si="166"/>
        <v>1.7435599999999999E-2</v>
      </c>
      <c r="AN104" s="4">
        <f t="shared" si="83"/>
        <v>0</v>
      </c>
      <c r="AO104" s="2">
        <f t="shared" si="152"/>
        <v>3.6405532799999998</v>
      </c>
      <c r="AP104" s="1">
        <f t="shared" si="100"/>
        <v>46.378696000000005</v>
      </c>
      <c r="AQ104" s="3">
        <f t="shared" si="167"/>
        <v>1.7435599999999999E-2</v>
      </c>
      <c r="AR104" s="4">
        <f t="shared" si="84"/>
        <v>0</v>
      </c>
      <c r="AT104" s="51">
        <f t="shared" si="126"/>
        <v>383.2</v>
      </c>
      <c r="AU104" s="51">
        <f t="shared" ref="AU104:BT104" si="176">AT104</f>
        <v>383.2</v>
      </c>
      <c r="AV104" s="51">
        <f t="shared" si="176"/>
        <v>383.2</v>
      </c>
      <c r="AW104" s="51">
        <f t="shared" si="176"/>
        <v>383.2</v>
      </c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</row>
    <row r="105" spans="1:72" ht="25.5" x14ac:dyDescent="0.25">
      <c r="A105" s="6">
        <f t="shared" si="128"/>
        <v>97</v>
      </c>
      <c r="B105" s="23" t="s">
        <v>102</v>
      </c>
      <c r="C105" s="52">
        <v>887</v>
      </c>
      <c r="D105" s="47">
        <v>44.76</v>
      </c>
      <c r="E105" s="5">
        <v>0.123</v>
      </c>
      <c r="F105" s="1">
        <v>0.19</v>
      </c>
      <c r="G105" s="25">
        <v>0</v>
      </c>
      <c r="H105" s="2">
        <f t="shared" si="129"/>
        <v>43.417199999999994</v>
      </c>
      <c r="I105" s="1">
        <f t="shared" si="129"/>
        <v>0.11931</v>
      </c>
      <c r="J105" s="3">
        <f t="shared" si="129"/>
        <v>0.18429999999999999</v>
      </c>
      <c r="K105" s="4">
        <f t="shared" si="129"/>
        <v>0</v>
      </c>
      <c r="L105" s="2">
        <f t="shared" si="120"/>
        <v>42.074399999999997</v>
      </c>
      <c r="M105" s="1">
        <f t="shared" si="120"/>
        <v>0.11561999999999999</v>
      </c>
      <c r="N105" s="3">
        <f t="shared" si="120"/>
        <v>0.17859999999999998</v>
      </c>
      <c r="O105" s="4">
        <f t="shared" si="120"/>
        <v>0</v>
      </c>
      <c r="P105" s="2">
        <f t="shared" si="121"/>
        <v>40.7316</v>
      </c>
      <c r="Q105" s="1">
        <f t="shared" si="121"/>
        <v>0.11193</v>
      </c>
      <c r="R105" s="3">
        <f t="shared" si="121"/>
        <v>0.1729</v>
      </c>
      <c r="S105" s="4">
        <f t="shared" si="121"/>
        <v>0</v>
      </c>
      <c r="T105" s="2">
        <f t="shared" si="122"/>
        <v>40.7316</v>
      </c>
      <c r="U105" s="1">
        <f t="shared" si="122"/>
        <v>0.11193</v>
      </c>
      <c r="V105" s="3">
        <f t="shared" si="122"/>
        <v>0.1729</v>
      </c>
      <c r="W105" s="4">
        <f t="shared" si="122"/>
        <v>0</v>
      </c>
      <c r="Y105" s="3">
        <f t="shared" si="133"/>
        <v>39.702119999999994</v>
      </c>
      <c r="Z105" s="3">
        <f t="shared" si="134"/>
        <v>109.101</v>
      </c>
      <c r="AA105" s="1">
        <f t="shared" si="135"/>
        <v>0.16853000000000001</v>
      </c>
      <c r="AB105" s="1">
        <f t="shared" si="136"/>
        <v>0</v>
      </c>
      <c r="AC105" s="2">
        <f t="shared" si="164"/>
        <v>38.511056399999994</v>
      </c>
      <c r="AD105" s="1">
        <f t="shared" si="97"/>
        <v>105.82796999999999</v>
      </c>
      <c r="AE105" s="3">
        <f t="shared" ref="AE105:AE106" si="177">AA105*0.97</f>
        <v>0.16347410000000001</v>
      </c>
      <c r="AF105" s="4">
        <f t="shared" si="81"/>
        <v>0</v>
      </c>
      <c r="AG105" s="2">
        <f t="shared" si="150"/>
        <v>37.319992799999994</v>
      </c>
      <c r="AH105" s="1">
        <f t="shared" si="98"/>
        <v>102.55493999999999</v>
      </c>
      <c r="AI105" s="3">
        <f t="shared" si="165"/>
        <v>0.15841820000000001</v>
      </c>
      <c r="AJ105" s="4">
        <f t="shared" si="82"/>
        <v>0</v>
      </c>
      <c r="AK105" s="2">
        <f t="shared" si="151"/>
        <v>36.128929199999995</v>
      </c>
      <c r="AL105" s="1">
        <f t="shared" si="99"/>
        <v>99.281909999999996</v>
      </c>
      <c r="AM105" s="3">
        <f t="shared" si="166"/>
        <v>0.15336230000000001</v>
      </c>
      <c r="AN105" s="4">
        <f t="shared" si="83"/>
        <v>0</v>
      </c>
      <c r="AO105" s="2">
        <f t="shared" si="152"/>
        <v>36.128929199999995</v>
      </c>
      <c r="AP105" s="1">
        <f t="shared" si="100"/>
        <v>99.281909999999996</v>
      </c>
      <c r="AQ105" s="3">
        <f t="shared" si="167"/>
        <v>0.15336230000000001</v>
      </c>
      <c r="AR105" s="4">
        <f t="shared" si="84"/>
        <v>0</v>
      </c>
      <c r="AT105" s="51">
        <f t="shared" si="126"/>
        <v>887</v>
      </c>
      <c r="AU105" s="51">
        <f t="shared" ref="AU105:BT105" si="178">AT105</f>
        <v>887</v>
      </c>
      <c r="AV105" s="51">
        <f t="shared" si="178"/>
        <v>887</v>
      </c>
      <c r="AW105" s="51">
        <f t="shared" si="178"/>
        <v>887</v>
      </c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</row>
    <row r="106" spans="1:72" x14ac:dyDescent="0.25">
      <c r="A106" s="7"/>
      <c r="B106" s="24" t="s">
        <v>103</v>
      </c>
      <c r="C106" s="50">
        <f>SUM(C9:C105)</f>
        <v>437410.30000000005</v>
      </c>
      <c r="D106" s="48">
        <v>31.27</v>
      </c>
      <c r="E106" s="11">
        <v>0.193</v>
      </c>
      <c r="F106" s="10">
        <v>1.48</v>
      </c>
      <c r="G106" s="13">
        <v>7.18</v>
      </c>
      <c r="H106" s="12">
        <f>D106*0.97</f>
        <v>30.331899999999997</v>
      </c>
      <c r="I106" s="11">
        <f t="shared" ref="I106:K106" si="179">E106*0.97</f>
        <v>0.18720999999999999</v>
      </c>
      <c r="J106" s="10">
        <f t="shared" si="179"/>
        <v>1.4356</v>
      </c>
      <c r="K106" s="13">
        <f t="shared" si="179"/>
        <v>6.9645999999999999</v>
      </c>
      <c r="L106" s="12">
        <f>D106*0.94</f>
        <v>29.393799999999999</v>
      </c>
      <c r="M106" s="11">
        <f t="shared" ref="M106:O106" si="180">E106*0.94</f>
        <v>0.18142</v>
      </c>
      <c r="N106" s="10">
        <f t="shared" si="180"/>
        <v>1.3912</v>
      </c>
      <c r="O106" s="13">
        <f t="shared" si="180"/>
        <v>6.7491999999999992</v>
      </c>
      <c r="P106" s="12">
        <f>D106*0.91</f>
        <v>28.4557</v>
      </c>
      <c r="Q106" s="11">
        <f t="shared" ref="Q106:S106" si="181">E106*0.91</f>
        <v>0.17563000000000001</v>
      </c>
      <c r="R106" s="10">
        <f t="shared" si="181"/>
        <v>1.3468</v>
      </c>
      <c r="S106" s="13">
        <f t="shared" si="181"/>
        <v>6.5338000000000003</v>
      </c>
      <c r="T106" s="12">
        <v>28.4</v>
      </c>
      <c r="U106" s="11">
        <v>0.17499999999999999</v>
      </c>
      <c r="V106" s="10">
        <v>1.34</v>
      </c>
      <c r="W106" s="13">
        <v>6.51</v>
      </c>
      <c r="Y106" s="49">
        <f>SUM(Y9:Y105)</f>
        <v>13677.764722999998</v>
      </c>
      <c r="Z106" s="49">
        <f t="shared" ref="Z106:AB106" si="182">SUM(Z9:Z105)</f>
        <v>84461.211600000024</v>
      </c>
      <c r="AA106" s="49">
        <f t="shared" si="182"/>
        <v>647.32234600000004</v>
      </c>
      <c r="AB106" s="49">
        <f t="shared" si="182"/>
        <v>3142.0640580000004</v>
      </c>
      <c r="AC106" s="12">
        <f>Y106*0.97</f>
        <v>13267.431781309999</v>
      </c>
      <c r="AD106" s="11">
        <f t="shared" si="97"/>
        <v>81927.375252000027</v>
      </c>
      <c r="AE106" s="10">
        <f t="shared" si="177"/>
        <v>627.90267561999997</v>
      </c>
      <c r="AF106" s="13">
        <f t="shared" si="81"/>
        <v>3047.8021362600002</v>
      </c>
      <c r="AG106" s="12">
        <f>Y106*0.94</f>
        <v>12857.098839619997</v>
      </c>
      <c r="AH106" s="11">
        <f t="shared" si="98"/>
        <v>79393.538904000015</v>
      </c>
      <c r="AI106" s="10">
        <f t="shared" si="165"/>
        <v>608.48300524000001</v>
      </c>
      <c r="AJ106" s="13">
        <f t="shared" si="82"/>
        <v>2953.5402145200001</v>
      </c>
      <c r="AK106" s="12">
        <f>Y106*0.91</f>
        <v>12446.765897929999</v>
      </c>
      <c r="AL106" s="11">
        <f t="shared" si="99"/>
        <v>76859.702556000018</v>
      </c>
      <c r="AM106" s="10">
        <f t="shared" si="166"/>
        <v>589.06333486000005</v>
      </c>
      <c r="AN106" s="13">
        <f t="shared" si="83"/>
        <v>2859.2782927800004</v>
      </c>
      <c r="AO106" s="12">
        <v>28.4</v>
      </c>
      <c r="AP106" s="11">
        <v>0.17499999999999999</v>
      </c>
      <c r="AQ106" s="10">
        <v>1.34</v>
      </c>
      <c r="AR106" s="13">
        <v>6.51</v>
      </c>
    </row>
    <row r="107" spans="1:72" s="14" customForma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</sheetData>
  <mergeCells count="27">
    <mergeCell ref="AO1:AR1"/>
    <mergeCell ref="A2:AR2"/>
    <mergeCell ref="A3:AR3"/>
    <mergeCell ref="Y6:AB6"/>
    <mergeCell ref="AC6:AF6"/>
    <mergeCell ref="AG6:AJ6"/>
    <mergeCell ref="AK6:AN6"/>
    <mergeCell ref="AO6:AR6"/>
    <mergeCell ref="Y5:AB5"/>
    <mergeCell ref="AC5:AF5"/>
    <mergeCell ref="AG5:AJ5"/>
    <mergeCell ref="AK5:AN5"/>
    <mergeCell ref="AO5:AR5"/>
    <mergeCell ref="T1:W1"/>
    <mergeCell ref="D5:G5"/>
    <mergeCell ref="C5:C8"/>
    <mergeCell ref="A5:A8"/>
    <mergeCell ref="D6:G6"/>
    <mergeCell ref="H6:K6"/>
    <mergeCell ref="L6:O6"/>
    <mergeCell ref="P6:S6"/>
    <mergeCell ref="H5:K5"/>
    <mergeCell ref="L5:O5"/>
    <mergeCell ref="P5:S5"/>
    <mergeCell ref="T5:W5"/>
    <mergeCell ref="B5:B8"/>
    <mergeCell ref="T6:W6"/>
  </mergeCells>
  <pageMargins left="0.31496062992125984" right="0.31496062992125984" top="0.55118110236220474" bottom="0.35433070866141736" header="0.31496062992125984" footer="0.31496062992125984"/>
  <pageSetup paperSize="9" scale="5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Khamitov</dc:creator>
  <cp:lastModifiedBy>Khamitov</cp:lastModifiedBy>
  <cp:lastPrinted>2012-02-11T09:18:54Z</cp:lastPrinted>
  <dcterms:created xsi:type="dcterms:W3CDTF">2012-02-11T08:18:12Z</dcterms:created>
  <dcterms:modified xsi:type="dcterms:W3CDTF">2012-02-11T09:19:30Z</dcterms:modified>
</cp:coreProperties>
</file>